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19440" windowHeight="11640" tabRatio="931" firstSheet="11" activeTab="11"/>
  </bookViews>
  <sheets>
    <sheet name="Sheet1" sheetId="63" state="hidden" r:id="rId1"/>
    <sheet name="V SS -A 2009 (2)" sheetId="64" state="hidden" r:id="rId2"/>
    <sheet name="III SS-Oct (2)" sheetId="67" state="hidden" r:id="rId3"/>
    <sheet name="I SS-Oct (2)" sheetId="66" state="hidden" r:id="rId4"/>
    <sheet name="V BA-BSC-BCOM-Oct (2)" sheetId="84" state="hidden" r:id="rId5"/>
    <sheet name="II BA-BSC-BCom-Oct (2)" sheetId="85" state="hidden" r:id="rId6"/>
    <sheet name="II ,IV,VISS B.A (2)" sheetId="86" state="hidden" r:id="rId7"/>
    <sheet name="R" sheetId="101" state="hidden" r:id="rId8"/>
    <sheet name="A14" sheetId="100" state="hidden" r:id="rId9"/>
    <sheet name="II, IV &amp; VI BBM (A) (2)" sheetId="109" state="hidden" r:id="rId10"/>
    <sheet name="I-II B.Com. A &amp; B (O)" sheetId="107" state="hidden" r:id="rId11"/>
    <sheet name="II,IV,VI SS BA(A)" sheetId="112" r:id="rId12"/>
    <sheet name="II,IV,VI SS BSc(A)" sheetId="113" r:id="rId13"/>
    <sheet name="II, IV &amp; VI B.Com (A) " sheetId="114" r:id="rId14"/>
    <sheet name="II,IV &amp; VI BCA (A)" sheetId="115" r:id="rId15"/>
    <sheet name="I,III,VSS BA(O)" sheetId="102" r:id="rId16"/>
    <sheet name="I,III,VSS BSc(O)" sheetId="103" r:id="rId17"/>
    <sheet name="I, III &amp; V B.Com (A) " sheetId="104" r:id="rId18"/>
    <sheet name="I, III &amp; V BBM (A)" sheetId="105" state="hidden" r:id="rId19"/>
    <sheet name="I,III &amp; V BCA (O)" sheetId="106" r:id="rId20"/>
    <sheet name="IV SS (AYISH)" sheetId="72" state="hidden" r:id="rId21"/>
    <sheet name="I SS-Oct " sheetId="55" state="hidden" r:id="rId22"/>
    <sheet name="Degree-07" sheetId="37" state="hidden" r:id="rId23"/>
    <sheet name="II SS BBM" sheetId="43" state="hidden" r:id="rId24"/>
    <sheet name="Sheet5" sheetId="49" state="hidden" r:id="rId25"/>
    <sheet name="Sheet2" sheetId="65" state="hidden" r:id="rId26"/>
    <sheet name="Sheet6" sheetId="70" state="hidden" r:id="rId27"/>
    <sheet name="III SS Oct" sheetId="45" state="hidden" r:id="rId28"/>
    <sheet name="Sheet4" sheetId="48" state="hidden" r:id="rId29"/>
    <sheet name="Sheet3" sheetId="47" state="hidden" r:id="rId30"/>
    <sheet name="Oct-BBM" sheetId="46" state="hidden" r:id="rId31"/>
    <sheet name="P.G.D.C.A." sheetId="40" state="hidden" r:id="rId3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15" l="1"/>
  <c r="D27" i="115"/>
  <c r="D23" i="115"/>
  <c r="D22" i="115"/>
  <c r="H21" i="115"/>
  <c r="D21" i="115"/>
  <c r="D20" i="115"/>
  <c r="D19" i="115"/>
  <c r="D15" i="115"/>
  <c r="D14" i="115"/>
  <c r="D13" i="115"/>
  <c r="D12" i="115"/>
  <c r="D11" i="115"/>
  <c r="D10" i="115"/>
  <c r="H9" i="115"/>
  <c r="D9" i="115"/>
  <c r="D8" i="115"/>
  <c r="D42" i="114"/>
  <c r="D41" i="114"/>
  <c r="D40" i="114"/>
  <c r="D39" i="114"/>
  <c r="D38" i="114"/>
  <c r="H37" i="114"/>
  <c r="D37" i="114"/>
  <c r="D36" i="114"/>
  <c r="D35" i="114"/>
  <c r="D31" i="114"/>
  <c r="D30" i="114"/>
  <c r="D29" i="114"/>
  <c r="D28" i="114"/>
  <c r="D27" i="114"/>
  <c r="D26" i="114"/>
  <c r="J25" i="114"/>
  <c r="D25" i="114"/>
  <c r="H24" i="114"/>
  <c r="D24" i="114"/>
  <c r="D23" i="114"/>
  <c r="D22" i="114"/>
  <c r="D18" i="114"/>
  <c r="D17" i="114"/>
  <c r="D16" i="114"/>
  <c r="D15" i="114"/>
  <c r="D14" i="114"/>
  <c r="D13" i="114"/>
  <c r="D12" i="114"/>
  <c r="H11" i="114"/>
  <c r="D11" i="114"/>
  <c r="D10" i="114"/>
  <c r="D9" i="114"/>
  <c r="D8" i="114"/>
  <c r="D33" i="113"/>
  <c r="H32" i="113"/>
  <c r="D32" i="113"/>
  <c r="D31" i="113"/>
  <c r="D27" i="113"/>
  <c r="D26" i="113"/>
  <c r="D25" i="113"/>
  <c r="D24" i="113"/>
  <c r="D23" i="113"/>
  <c r="H22" i="113"/>
  <c r="D22" i="113"/>
  <c r="D21" i="113"/>
  <c r="D20" i="113"/>
  <c r="D16" i="113"/>
  <c r="D15" i="113"/>
  <c r="D14" i="113"/>
  <c r="D13" i="113"/>
  <c r="D12" i="113"/>
  <c r="H11" i="113"/>
  <c r="D11" i="113"/>
  <c r="D10" i="113"/>
  <c r="D9" i="113"/>
  <c r="D36" i="112"/>
  <c r="D35" i="112"/>
  <c r="H34" i="112"/>
  <c r="D34" i="112"/>
  <c r="D33" i="112"/>
  <c r="D32" i="112"/>
  <c r="D28" i="112"/>
  <c r="D27" i="112"/>
  <c r="K26" i="112"/>
  <c r="D26" i="112"/>
  <c r="D25" i="112"/>
  <c r="K24" i="112"/>
  <c r="D24" i="112"/>
  <c r="K23" i="112"/>
  <c r="D23" i="112"/>
  <c r="H22" i="112"/>
  <c r="D22" i="112"/>
  <c r="D21" i="112"/>
  <c r="D20" i="112"/>
  <c r="D16" i="112"/>
  <c r="D15" i="112"/>
  <c r="D14" i="112"/>
  <c r="D13" i="112"/>
  <c r="D12" i="112"/>
  <c r="D11" i="112"/>
  <c r="H10" i="112"/>
  <c r="D10" i="112"/>
  <c r="D9" i="112"/>
  <c r="D8" i="112"/>
  <c r="D12" i="106" l="1"/>
  <c r="D11" i="102"/>
  <c r="H25" i="104"/>
  <c r="H12" i="104"/>
  <c r="H23" i="102" l="1"/>
  <c r="H36" i="102" l="1"/>
  <c r="D24" i="102"/>
  <c r="D25" i="102"/>
  <c r="D9" i="102"/>
  <c r="D10" i="102"/>
  <c r="D12" i="102"/>
  <c r="D13" i="102"/>
  <c r="D14" i="102"/>
  <c r="D15" i="102"/>
  <c r="D16" i="102"/>
  <c r="D17" i="102"/>
  <c r="D8" i="102"/>
  <c r="D22" i="102" l="1"/>
  <c r="D23" i="102"/>
  <c r="D26" i="102"/>
  <c r="D27" i="102"/>
  <c r="D28" i="102"/>
  <c r="D29" i="102"/>
  <c r="D21" i="102"/>
  <c r="H11" i="105" l="1"/>
  <c r="D42" i="104" l="1"/>
  <c r="D41" i="104"/>
  <c r="D31" i="106" l="1"/>
  <c r="D32" i="106"/>
  <c r="D30" i="106"/>
  <c r="D29" i="106"/>
  <c r="D28" i="106"/>
  <c r="D27" i="106"/>
  <c r="D34" i="109" l="1"/>
  <c r="D33" i="109"/>
  <c r="D32" i="109"/>
  <c r="H31" i="109"/>
  <c r="D31" i="109"/>
  <c r="D30" i="109"/>
  <c r="D29" i="109"/>
  <c r="D25" i="109"/>
  <c r="D24" i="109"/>
  <c r="D23" i="109"/>
  <c r="H22" i="109"/>
  <c r="D22" i="109"/>
  <c r="D21" i="109"/>
  <c r="D20" i="109"/>
  <c r="D15" i="109"/>
  <c r="D14" i="109"/>
  <c r="D13" i="109"/>
  <c r="D12" i="109"/>
  <c r="D11" i="109"/>
  <c r="H10" i="109"/>
  <c r="D10" i="109"/>
  <c r="D9" i="109"/>
  <c r="D8" i="109"/>
  <c r="D64" i="107" l="1"/>
  <c r="D63" i="107"/>
  <c r="D62" i="107"/>
  <c r="H61" i="107"/>
  <c r="D61" i="107"/>
  <c r="D60" i="107"/>
  <c r="D59" i="107"/>
  <c r="H23" i="107" l="1"/>
  <c r="H10" i="102" l="1"/>
  <c r="H29" i="106" l="1"/>
  <c r="H48" i="107" l="1"/>
  <c r="D54" i="107" l="1"/>
  <c r="D53" i="107"/>
  <c r="D52" i="107"/>
  <c r="D51" i="107"/>
  <c r="D50" i="107"/>
  <c r="D49" i="107"/>
  <c r="D48" i="107"/>
  <c r="D47" i="107"/>
  <c r="D46" i="107"/>
  <c r="D45" i="107"/>
  <c r="D39" i="107"/>
  <c r="D38" i="107"/>
  <c r="D37" i="107"/>
  <c r="H36" i="107"/>
  <c r="D36" i="107"/>
  <c r="D35" i="107"/>
  <c r="D34" i="107"/>
  <c r="D33" i="107"/>
  <c r="D29" i="107"/>
  <c r="D28" i="107"/>
  <c r="D27" i="107"/>
  <c r="D25" i="107"/>
  <c r="D23" i="107"/>
  <c r="D22" i="107"/>
  <c r="D21" i="107"/>
  <c r="D20" i="107"/>
  <c r="D19" i="107"/>
  <c r="D15" i="107"/>
  <c r="D14" i="107"/>
  <c r="D13" i="107"/>
  <c r="D12" i="107"/>
  <c r="H11" i="107"/>
  <c r="D11" i="107"/>
  <c r="D10" i="107"/>
  <c r="D9" i="107"/>
  <c r="D8" i="107"/>
  <c r="D11" i="106"/>
  <c r="H9" i="106"/>
  <c r="D23" i="106"/>
  <c r="D22" i="106"/>
  <c r="H21" i="106"/>
  <c r="D21" i="106"/>
  <c r="D20" i="106"/>
  <c r="D19" i="106"/>
  <c r="D15" i="106"/>
  <c r="D14" i="106"/>
  <c r="D13" i="106"/>
  <c r="D10" i="106"/>
  <c r="D9" i="106"/>
  <c r="D8" i="106"/>
  <c r="D13" i="105"/>
  <c r="D12" i="105"/>
  <c r="D11" i="105"/>
  <c r="D10" i="105"/>
  <c r="D9" i="105"/>
  <c r="D8" i="105"/>
  <c r="D31" i="104" l="1"/>
  <c r="D30" i="104"/>
  <c r="D40" i="104" l="1"/>
  <c r="D39" i="104"/>
  <c r="D38" i="104"/>
  <c r="H37" i="104"/>
  <c r="D37" i="104"/>
  <c r="D36" i="104"/>
  <c r="D35" i="104"/>
  <c r="D29" i="104"/>
  <c r="D28" i="104"/>
  <c r="D27" i="104"/>
  <c r="D26" i="104"/>
  <c r="J25" i="104"/>
  <c r="D25" i="104"/>
  <c r="D24" i="104"/>
  <c r="D23" i="104"/>
  <c r="D22" i="104"/>
  <c r="D18" i="104"/>
  <c r="D17" i="104"/>
  <c r="D16" i="104"/>
  <c r="D15" i="104"/>
  <c r="D14" i="104"/>
  <c r="D13" i="104"/>
  <c r="D12" i="104"/>
  <c r="D11" i="104"/>
  <c r="D10" i="104"/>
  <c r="D9" i="104"/>
  <c r="D8" i="104"/>
  <c r="H22" i="103" l="1"/>
  <c r="D33" i="103"/>
  <c r="H32" i="103"/>
  <c r="D32" i="103"/>
  <c r="D31" i="103"/>
  <c r="D27" i="103"/>
  <c r="D26" i="103"/>
  <c r="D25" i="103"/>
  <c r="D24" i="103"/>
  <c r="D23" i="103"/>
  <c r="D22" i="103"/>
  <c r="D21" i="103"/>
  <c r="D20" i="103"/>
  <c r="D16" i="103"/>
  <c r="D15" i="103"/>
  <c r="D14" i="103"/>
  <c r="D13" i="103"/>
  <c r="D12" i="103"/>
  <c r="H11" i="103"/>
  <c r="D11" i="103"/>
  <c r="D10" i="103"/>
  <c r="D9" i="103"/>
  <c r="D37" i="102"/>
  <c r="D36" i="102"/>
  <c r="D35" i="102"/>
  <c r="D34" i="102"/>
  <c r="D33" i="102"/>
  <c r="K27" i="102"/>
  <c r="K25" i="102"/>
  <c r="K24" i="102"/>
  <c r="D43" i="101" l="1"/>
  <c r="D42" i="101"/>
  <c r="D41" i="101"/>
  <c r="D40" i="101"/>
  <c r="D39" i="101"/>
  <c r="D35" i="101"/>
  <c r="D34" i="101"/>
  <c r="D33" i="101"/>
  <c r="D32" i="101"/>
  <c r="D31" i="101"/>
  <c r="D27" i="101"/>
  <c r="D26" i="101"/>
  <c r="D25" i="101"/>
  <c r="D24" i="101"/>
  <c r="D23" i="101"/>
  <c r="D19" i="101"/>
  <c r="D18" i="101"/>
  <c r="D17" i="101"/>
  <c r="D16" i="101"/>
  <c r="D15" i="101"/>
  <c r="D11" i="101"/>
  <c r="D10" i="101"/>
  <c r="D9" i="101"/>
  <c r="D8" i="101"/>
  <c r="D7" i="101"/>
  <c r="D34" i="100" l="1"/>
  <c r="D33" i="100"/>
  <c r="H32" i="100"/>
  <c r="D32" i="100"/>
  <c r="D31" i="100"/>
  <c r="D27" i="100"/>
  <c r="D26" i="100"/>
  <c r="D25" i="100"/>
  <c r="D24" i="100"/>
  <c r="H23" i="100"/>
  <c r="D23" i="100"/>
  <c r="D22" i="100"/>
  <c r="D21" i="100"/>
  <c r="D20" i="100"/>
  <c r="D16" i="100"/>
  <c r="D15" i="100"/>
  <c r="D14" i="100"/>
  <c r="D13" i="100"/>
  <c r="D12" i="100"/>
  <c r="H11" i="100"/>
  <c r="D11" i="100"/>
  <c r="D10" i="100"/>
  <c r="D9" i="100"/>
  <c r="H53" i="86" l="1"/>
  <c r="H54" i="86" s="1"/>
  <c r="D47" i="86"/>
  <c r="H42" i="86"/>
  <c r="H43" i="86" s="1"/>
  <c r="D41" i="86"/>
  <c r="D40" i="86"/>
  <c r="D39" i="86"/>
  <c r="D38" i="86"/>
  <c r="D37" i="86"/>
  <c r="D36" i="86"/>
  <c r="D32" i="86"/>
  <c r="H31" i="86"/>
  <c r="H32" i="86" s="1"/>
  <c r="D31" i="86"/>
  <c r="D30" i="86"/>
  <c r="D29" i="86"/>
  <c r="D28" i="86"/>
  <c r="D27" i="86"/>
  <c r="D26" i="86"/>
  <c r="D25" i="86"/>
  <c r="D21" i="86"/>
  <c r="H20" i="86"/>
  <c r="H21" i="86" s="1"/>
  <c r="D20" i="86"/>
  <c r="D19" i="86"/>
  <c r="D18" i="86"/>
  <c r="D17" i="86"/>
  <c r="D16" i="86"/>
  <c r="D15" i="86"/>
  <c r="D14" i="86"/>
  <c r="H9" i="86"/>
  <c r="H10" i="86" s="1"/>
  <c r="D7" i="86"/>
  <c r="D6" i="86"/>
  <c r="D5" i="86"/>
  <c r="D4" i="86"/>
  <c r="D3" i="86"/>
  <c r="D33" i="85" l="1"/>
  <c r="H32" i="85"/>
  <c r="D32" i="85"/>
  <c r="D31" i="85"/>
  <c r="D30" i="85"/>
  <c r="D26" i="85"/>
  <c r="D25" i="85"/>
  <c r="D24" i="85"/>
  <c r="D23" i="85"/>
  <c r="D22" i="85"/>
  <c r="D21" i="85"/>
  <c r="H20" i="85"/>
  <c r="D20" i="85"/>
  <c r="D19" i="85"/>
  <c r="D18" i="85"/>
  <c r="D14" i="85"/>
  <c r="D13" i="85"/>
  <c r="D12" i="85"/>
  <c r="D11" i="85"/>
  <c r="D10" i="85"/>
  <c r="D9" i="85"/>
  <c r="H8" i="85"/>
  <c r="D8" i="85"/>
  <c r="D7" i="85"/>
  <c r="D6" i="85"/>
  <c r="G17" i="84"/>
  <c r="D39" i="84"/>
  <c r="D38" i="84"/>
  <c r="D37" i="84"/>
  <c r="D36" i="84"/>
  <c r="D35" i="84"/>
  <c r="D34" i="84"/>
  <c r="D33" i="84"/>
  <c r="D32" i="84"/>
  <c r="H31" i="84"/>
  <c r="D31" i="84"/>
  <c r="D30" i="84"/>
  <c r="D29" i="84"/>
  <c r="D24" i="84"/>
  <c r="D23" i="84"/>
  <c r="D22" i="84"/>
  <c r="D21" i="84"/>
  <c r="D20" i="84"/>
  <c r="D19" i="84"/>
  <c r="D18" i="84"/>
  <c r="H17" i="84"/>
  <c r="D17" i="84"/>
  <c r="D16" i="84"/>
  <c r="D15" i="84"/>
  <c r="D10" i="84"/>
  <c r="D9" i="84"/>
  <c r="D8" i="84"/>
  <c r="D7" i="84"/>
  <c r="D6" i="84"/>
  <c r="G5" i="84"/>
  <c r="D5" i="84"/>
  <c r="D4" i="84"/>
  <c r="D3" i="84"/>
  <c r="D35" i="72"/>
  <c r="D36" i="72"/>
  <c r="D37" i="72"/>
  <c r="D38" i="72"/>
  <c r="D39" i="72"/>
  <c r="D40" i="72"/>
  <c r="D41" i="72"/>
  <c r="D42" i="72"/>
  <c r="D43" i="72"/>
  <c r="D34" i="72"/>
  <c r="H36" i="72"/>
  <c r="H11" i="72"/>
  <c r="H25" i="72"/>
  <c r="D9" i="72"/>
  <c r="D30" i="72"/>
  <c r="D29" i="72"/>
  <c r="D28" i="72"/>
  <c r="D27" i="72"/>
  <c r="D26" i="72"/>
  <c r="D25" i="72"/>
  <c r="D24" i="72"/>
  <c r="D23" i="72"/>
  <c r="D22" i="72"/>
  <c r="D18" i="72"/>
  <c r="D17" i="72"/>
  <c r="D16" i="72"/>
  <c r="D15" i="72"/>
  <c r="D14" i="72"/>
  <c r="D13" i="72"/>
  <c r="D12" i="72"/>
  <c r="D11" i="72"/>
  <c r="D10" i="72"/>
  <c r="E15" i="70"/>
  <c r="F15" i="70"/>
  <c r="G15" i="70"/>
  <c r="C15" i="70"/>
  <c r="D15" i="70"/>
  <c r="B15" i="70"/>
  <c r="I10" i="70"/>
  <c r="J10" i="70"/>
  <c r="I11" i="70"/>
  <c r="J11" i="70"/>
  <c r="I12" i="70"/>
  <c r="J12" i="70"/>
  <c r="I13" i="70"/>
  <c r="J13" i="70"/>
  <c r="I14" i="70"/>
  <c r="J14" i="70"/>
  <c r="H11" i="70"/>
  <c r="H12" i="70"/>
  <c r="H13" i="70"/>
  <c r="H14" i="70"/>
  <c r="H10" i="70"/>
  <c r="D43" i="67"/>
  <c r="D42" i="67"/>
  <c r="D41" i="67"/>
  <c r="D40" i="67"/>
  <c r="D39" i="67"/>
  <c r="D38" i="67"/>
  <c r="D37" i="67"/>
  <c r="H36" i="67"/>
  <c r="D36" i="67"/>
  <c r="D35" i="67"/>
  <c r="D34" i="67"/>
  <c r="D30" i="67"/>
  <c r="D29" i="67"/>
  <c r="D28" i="67"/>
  <c r="D27" i="67"/>
  <c r="D26" i="67"/>
  <c r="D25" i="67"/>
  <c r="H24" i="67"/>
  <c r="D24" i="67"/>
  <c r="D23" i="67"/>
  <c r="D22" i="67"/>
  <c r="D18" i="67"/>
  <c r="D17" i="67"/>
  <c r="D16" i="67"/>
  <c r="D15" i="67"/>
  <c r="D14" i="67"/>
  <c r="D13" i="67"/>
  <c r="D12" i="67"/>
  <c r="D11" i="67"/>
  <c r="D10" i="67"/>
  <c r="D9" i="67"/>
  <c r="D43" i="66"/>
  <c r="D42" i="66"/>
  <c r="D41" i="66"/>
  <c r="D40" i="66"/>
  <c r="D39" i="66"/>
  <c r="D38" i="66"/>
  <c r="D37" i="66"/>
  <c r="D36" i="66"/>
  <c r="H35" i="66"/>
  <c r="D35" i="66"/>
  <c r="D34" i="66"/>
  <c r="D33" i="66"/>
  <c r="D29" i="66"/>
  <c r="D28" i="66"/>
  <c r="D27" i="66"/>
  <c r="D26" i="66"/>
  <c r="D25" i="66"/>
  <c r="D24" i="66"/>
  <c r="H23" i="66"/>
  <c r="D23" i="66"/>
  <c r="D22" i="66"/>
  <c r="D21" i="66"/>
  <c r="D17" i="66"/>
  <c r="D16" i="66"/>
  <c r="D15" i="66"/>
  <c r="D14" i="66"/>
  <c r="D13" i="66"/>
  <c r="D12" i="66"/>
  <c r="D11" i="66"/>
  <c r="D10" i="66"/>
  <c r="D9" i="66"/>
  <c r="D8" i="66"/>
  <c r="D50" i="64"/>
  <c r="D49" i="64"/>
  <c r="D48" i="64"/>
  <c r="D47" i="64"/>
  <c r="D46" i="64"/>
  <c r="D45" i="64"/>
  <c r="D38" i="64"/>
  <c r="D37" i="64"/>
  <c r="D36" i="64"/>
  <c r="D35" i="64"/>
  <c r="D34" i="64"/>
  <c r="D33" i="64"/>
  <c r="D32" i="64"/>
  <c r="D31" i="64"/>
  <c r="D23" i="64"/>
  <c r="D22" i="64"/>
  <c r="D21" i="64"/>
  <c r="D20" i="64"/>
  <c r="D13" i="64"/>
  <c r="D12" i="64"/>
  <c r="D11" i="64"/>
  <c r="D10" i="64"/>
  <c r="D9" i="64"/>
  <c r="G11" i="43"/>
  <c r="D10" i="43"/>
  <c r="D11" i="43"/>
  <c r="D12" i="43"/>
  <c r="D13" i="43"/>
  <c r="D14" i="43"/>
  <c r="D15" i="43"/>
  <c r="D16" i="43"/>
  <c r="D17" i="43"/>
  <c r="D9" i="43"/>
  <c r="H26" i="48"/>
  <c r="D11" i="48"/>
  <c r="D12" i="48"/>
  <c r="D13" i="48"/>
  <c r="D30" i="48"/>
  <c r="D29" i="48"/>
  <c r="D28" i="48"/>
  <c r="D27" i="48"/>
  <c r="D26" i="48"/>
  <c r="D25" i="48"/>
  <c r="D24" i="48"/>
  <c r="D18" i="48"/>
  <c r="D17" i="48"/>
  <c r="D16" i="48"/>
  <c r="D15" i="48"/>
  <c r="D14" i="48"/>
  <c r="D10" i="48"/>
  <c r="D44" i="47"/>
  <c r="D35" i="47"/>
  <c r="D36" i="47"/>
  <c r="D37" i="47"/>
  <c r="D38" i="47"/>
  <c r="D39" i="47"/>
  <c r="D40" i="47"/>
  <c r="D41" i="47"/>
  <c r="D42" i="47"/>
  <c r="D43" i="47"/>
  <c r="D34" i="47"/>
  <c r="H24" i="47"/>
  <c r="D23" i="47"/>
  <c r="D24" i="47"/>
  <c r="D25" i="47"/>
  <c r="D26" i="47"/>
  <c r="D27" i="47"/>
  <c r="D28" i="47"/>
  <c r="D29" i="47"/>
  <c r="D30" i="47"/>
  <c r="D22" i="47"/>
  <c r="H11" i="47"/>
  <c r="D10" i="47"/>
  <c r="D11" i="47"/>
  <c r="D12" i="47"/>
  <c r="D13" i="47"/>
  <c r="D14" i="47"/>
  <c r="D15" i="47"/>
  <c r="D16" i="47"/>
  <c r="D17" i="47"/>
  <c r="D18" i="47"/>
  <c r="D9" i="47"/>
  <c r="G12" i="46"/>
  <c r="G23" i="46"/>
  <c r="D22" i="46"/>
  <c r="D23" i="46"/>
  <c r="D24" i="46"/>
  <c r="D25" i="46"/>
  <c r="D26" i="46"/>
  <c r="D21" i="46"/>
  <c r="D11" i="46"/>
  <c r="D12" i="46"/>
  <c r="D13" i="46"/>
  <c r="D14" i="46"/>
  <c r="D15" i="46"/>
  <c r="D10" i="46"/>
  <c r="H36" i="45"/>
  <c r="D35" i="45"/>
  <c r="D36" i="45"/>
  <c r="D37" i="45"/>
  <c r="D38" i="45"/>
  <c r="D39" i="45"/>
  <c r="D40" i="45"/>
  <c r="D41" i="45"/>
  <c r="D42" i="45"/>
  <c r="D43" i="45"/>
  <c r="D34" i="45"/>
  <c r="H24" i="45"/>
  <c r="D23" i="45"/>
  <c r="D24" i="45"/>
  <c r="D25" i="45"/>
  <c r="D26" i="45"/>
  <c r="D27" i="45"/>
  <c r="D28" i="45"/>
  <c r="D29" i="45"/>
  <c r="D30" i="45"/>
  <c r="D22" i="45"/>
  <c r="D10" i="45"/>
  <c r="D11" i="45"/>
  <c r="D12" i="45"/>
  <c r="D13" i="45"/>
  <c r="D14" i="45"/>
  <c r="D15" i="45"/>
  <c r="D16" i="45"/>
  <c r="D17" i="45"/>
  <c r="D18" i="45"/>
  <c r="H11" i="45"/>
  <c r="D9" i="45"/>
  <c r="I15" i="70" l="1"/>
  <c r="J15" i="70"/>
  <c r="H15" i="70"/>
</calcChain>
</file>

<file path=xl/sharedStrings.xml><?xml version="1.0" encoding="utf-8"?>
<sst xmlns="http://schemas.openxmlformats.org/spreadsheetml/2006/main" count="2194" uniqueCount="470">
  <si>
    <t>--</t>
  </si>
  <si>
    <t xml:space="preserve">Total  :      </t>
  </si>
  <si>
    <t>TOTAL APPEARED</t>
  </si>
  <si>
    <t xml:space="preserve"> </t>
  </si>
  <si>
    <t>English</t>
  </si>
  <si>
    <t>I Class (Dis)</t>
  </si>
  <si>
    <t xml:space="preserve">I Class </t>
  </si>
  <si>
    <t>II Class</t>
  </si>
  <si>
    <t>III Class</t>
  </si>
  <si>
    <t>Result</t>
  </si>
  <si>
    <t>I Class</t>
  </si>
  <si>
    <t>History</t>
  </si>
  <si>
    <t>GOVINDA DASA FIRST GRADE COLLEGE , SURATKAL</t>
  </si>
  <si>
    <t>III B.A.</t>
  </si>
  <si>
    <t>N.C.L.</t>
  </si>
  <si>
    <t>III B.Sc.</t>
  </si>
  <si>
    <t>III B.Com.</t>
  </si>
  <si>
    <t>II B.A</t>
  </si>
  <si>
    <t>Total Passes</t>
  </si>
  <si>
    <t>II B.Sc.</t>
  </si>
  <si>
    <t>II B.Com.</t>
  </si>
  <si>
    <t>Second year Degree Examination Result</t>
  </si>
  <si>
    <t>( Second &amp; First Year B.A / B.Sc. and  B.Com ).</t>
  </si>
  <si>
    <t>( B.B.M. Classes ).</t>
  </si>
  <si>
    <t>( Final Year B.A / B.Sc. &amp;  B.Com )</t>
  </si>
  <si>
    <t>Pass Class</t>
  </si>
  <si>
    <t>Final Year B.B.M.</t>
  </si>
  <si>
    <t>Second Year B.B.M.</t>
  </si>
  <si>
    <t>SUBJECT</t>
  </si>
  <si>
    <t>APPEARED</t>
  </si>
  <si>
    <t>PASSED</t>
  </si>
  <si>
    <t>PERCENTAGE</t>
  </si>
  <si>
    <t>Economics.</t>
  </si>
  <si>
    <t>Political Science.</t>
  </si>
  <si>
    <t>Major Kannada.</t>
  </si>
  <si>
    <t>Physics.</t>
  </si>
  <si>
    <t>Chemistry.</t>
  </si>
  <si>
    <t>Computer Science.</t>
  </si>
  <si>
    <t>Mathematics.</t>
  </si>
  <si>
    <t>Entre. Development.</t>
  </si>
  <si>
    <t>Hindi.</t>
  </si>
  <si>
    <t>English.</t>
  </si>
  <si>
    <t>Kannada.</t>
  </si>
  <si>
    <t>Sanskrit.</t>
  </si>
  <si>
    <t>Percentage</t>
  </si>
  <si>
    <t>:</t>
  </si>
  <si>
    <t>Business Stat &amp; Maths.</t>
  </si>
  <si>
    <t>NIL</t>
  </si>
  <si>
    <t>06</t>
  </si>
  <si>
    <t>07</t>
  </si>
  <si>
    <t>05</t>
  </si>
  <si>
    <t>Auditing</t>
  </si>
  <si>
    <r>
      <t xml:space="preserve">            Percentage </t>
    </r>
    <r>
      <rPr>
        <b/>
        <sz val="13"/>
        <rFont val="Times New Roman"/>
        <family val="1"/>
      </rPr>
      <t xml:space="preserve">:  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 xml:space="preserve"> </t>
    </r>
  </si>
  <si>
    <t>VI SS B.B.M.</t>
  </si>
  <si>
    <t>IV SS B.B.M.</t>
  </si>
  <si>
    <t>C.H.E.</t>
  </si>
  <si>
    <t>Financial Accounting</t>
  </si>
  <si>
    <t>02</t>
  </si>
  <si>
    <t>Class &amp; Subject wise Result</t>
  </si>
  <si>
    <t xml:space="preserve"> Class wise Result</t>
  </si>
  <si>
    <t>Journalism.</t>
  </si>
  <si>
    <t>Financial Mgt.</t>
  </si>
  <si>
    <t>04</t>
  </si>
  <si>
    <t>Comp. Fundamentals &amp; Op.Env.</t>
  </si>
  <si>
    <t>Data Analysis &amp; Visual Computing</t>
  </si>
  <si>
    <t>Network &amp; Office Automation</t>
  </si>
  <si>
    <t>Relational Data Base Mgt.</t>
  </si>
  <si>
    <t>Project.</t>
  </si>
  <si>
    <t>Subject wise Result</t>
  </si>
  <si>
    <t>Sanskrit</t>
  </si>
  <si>
    <t>Degree  Examination  April - 2007.</t>
  </si>
  <si>
    <t>Cost &amp; Mgt. Actg</t>
  </si>
  <si>
    <t>Business Taxation</t>
  </si>
  <si>
    <t>Journalism</t>
  </si>
  <si>
    <t>01</t>
  </si>
  <si>
    <t>Investment Mgt.</t>
  </si>
  <si>
    <t>Adv. Fin. Mgt.</t>
  </si>
  <si>
    <r>
      <t>I B.B.M</t>
    </r>
    <r>
      <rPr>
        <b/>
        <sz val="14"/>
        <rFont val="Times New Roman"/>
        <family val="1"/>
      </rPr>
      <t>. (Credit Based II Semester )</t>
    </r>
  </si>
  <si>
    <t>Managerial Economics</t>
  </si>
  <si>
    <t>Business Organisation</t>
  </si>
  <si>
    <t>Accounting-II</t>
  </si>
  <si>
    <t>Written Ex. Commn.</t>
  </si>
  <si>
    <t>P.G.D.C.A.  Examination  April - 2007.</t>
  </si>
  <si>
    <t>ANNEXURE V</t>
  </si>
  <si>
    <t>Degree  Examination  October - 2007</t>
  </si>
  <si>
    <t>( Credit Based Third Semester B.A / B.Sc &amp;  B.Com.).</t>
  </si>
  <si>
    <t>Gen.Studies</t>
  </si>
  <si>
    <t>III SS B.A</t>
  </si>
  <si>
    <t>III SS B.Sc.</t>
  </si>
  <si>
    <t>III SS B.Com.</t>
  </si>
  <si>
    <t>Int &amp; Finance</t>
  </si>
  <si>
    <t>Fin. Accounting</t>
  </si>
  <si>
    <t>Bus.Taxation</t>
  </si>
  <si>
    <t>Comp. Apln.- V</t>
  </si>
  <si>
    <t>Comp. Apln.- VI</t>
  </si>
  <si>
    <t>B.B.M. Degree  Examination  October - 2007</t>
  </si>
  <si>
    <t>( V Semester  &amp;  Credit Based III Semester B.B.M.).</t>
  </si>
  <si>
    <r>
      <t>III B.B.M.</t>
    </r>
    <r>
      <rPr>
        <b/>
        <sz val="16"/>
        <rFont val="Times New Roman"/>
        <family val="1"/>
      </rPr>
      <t xml:space="preserve">  ( V SS )</t>
    </r>
  </si>
  <si>
    <t>Org. Behaviour</t>
  </si>
  <si>
    <t>Company Law</t>
  </si>
  <si>
    <t>Industrial Mgt.</t>
  </si>
  <si>
    <t>Cost Accounting</t>
  </si>
  <si>
    <t>Adv. Mkt. Mgt</t>
  </si>
  <si>
    <t>Bus. Mathematics</t>
  </si>
  <si>
    <t>Commercial Law</t>
  </si>
  <si>
    <t>Bus. Economics</t>
  </si>
  <si>
    <t>Marketing Mgt</t>
  </si>
  <si>
    <t>Financial Mgt</t>
  </si>
  <si>
    <t>Corp.Accounting-I</t>
  </si>
  <si>
    <r>
      <t>II B.B.M</t>
    </r>
    <r>
      <rPr>
        <b/>
        <sz val="16"/>
        <rFont val="Times New Roman"/>
        <family val="1"/>
      </rPr>
      <t>. ( Credit Based III SS )</t>
    </r>
  </si>
  <si>
    <t>( Credit Based First Semester B.A / B.Sc &amp;  B.Com.).</t>
  </si>
  <si>
    <t>Comp. Apln.- I</t>
  </si>
  <si>
    <t>Comp. Apln.- II</t>
  </si>
  <si>
    <t>Bus.Stat &amp; Maths</t>
  </si>
  <si>
    <t>Principles of Mgt</t>
  </si>
  <si>
    <t>I SS B.A</t>
  </si>
  <si>
    <t>I SS B.Sc.</t>
  </si>
  <si>
    <t>I SS B.Com.</t>
  </si>
  <si>
    <t>( Credit Based First Semester B.C.A.)</t>
  </si>
  <si>
    <t>( Credit Based First Semester B.B.M.)</t>
  </si>
  <si>
    <t>I SS B.B.M.</t>
  </si>
  <si>
    <t>Principles of Economics</t>
  </si>
  <si>
    <t>Principles of Mgt.</t>
  </si>
  <si>
    <t>Accounting-I</t>
  </si>
  <si>
    <t>Business &amp; Society</t>
  </si>
  <si>
    <t>Programming in 'C'</t>
  </si>
  <si>
    <t>Fundamentals of I.T.</t>
  </si>
  <si>
    <t>I SS B.C.A.</t>
  </si>
  <si>
    <t>Degree  Examinations, October - 2007</t>
  </si>
  <si>
    <t>B.B.M. Degree  Examination  April - 2008</t>
  </si>
  <si>
    <t>Human Resource Mgt</t>
  </si>
  <si>
    <t>Final Year Degree Results</t>
  </si>
  <si>
    <t>April 2008 Examinations</t>
  </si>
  <si>
    <t>No. appeared</t>
  </si>
  <si>
    <t>No. passed</t>
  </si>
  <si>
    <t>Distinction</t>
  </si>
  <si>
    <t>B.A.</t>
  </si>
  <si>
    <t>B.Sc.</t>
  </si>
  <si>
    <t>B.B.M.</t>
  </si>
  <si>
    <t>B.Com.</t>
  </si>
  <si>
    <t>Degree  Examination  October - 2008</t>
  </si>
  <si>
    <t>V SS B.A.</t>
  </si>
  <si>
    <t>V SS B.Sc.</t>
  </si>
  <si>
    <t>V SS B.Com.</t>
  </si>
  <si>
    <t>V SS B.B.M.</t>
  </si>
  <si>
    <t>General Studies</t>
  </si>
  <si>
    <t>Business Economics</t>
  </si>
  <si>
    <t>International Trade &amp; Fin</t>
  </si>
  <si>
    <t>Cost &amp; Mgt. Accounting</t>
  </si>
  <si>
    <t>( Final Year B.A / B.Sc. / B.Com. &amp; B.B.M.)</t>
  </si>
  <si>
    <t>CLASS</t>
  </si>
  <si>
    <t>I SS B.A.</t>
  </si>
  <si>
    <t>III SS B.A.</t>
  </si>
  <si>
    <t>III SS B.B.M.</t>
  </si>
  <si>
    <t>III SS B.C.A.</t>
  </si>
  <si>
    <t>( Credit Based Semester B.A / B.Sc / B.Com / B.B.M / B.C.A ).</t>
  </si>
  <si>
    <t>Hindi</t>
  </si>
  <si>
    <t>Kannada</t>
  </si>
  <si>
    <t>vÀgÀUÀw</t>
  </si>
  <si>
    <t>2004-05</t>
  </si>
  <si>
    <t>2005-06</t>
  </si>
  <si>
    <t>2006-07</t>
  </si>
  <si>
    <t>2007-08</t>
  </si>
  <si>
    <t>2008-09</t>
  </si>
  <si>
    <t>vÀÀÈwÃAiÀÄ ©.J.</t>
  </si>
  <si>
    <t>vÀÈwÃAiÀÄ ©.J¹ì.</t>
  </si>
  <si>
    <t>vÀÈwÃAiÀÄ ©.PÁA.</t>
  </si>
  <si>
    <t>vÀÈwÃAiÀÄ ©.©.JA.</t>
  </si>
  <si>
    <t>Degree  Examination  April - 2009</t>
  </si>
  <si>
    <t>Insurance &amp; R.Mgt.</t>
  </si>
  <si>
    <t>C.M.Accounting</t>
  </si>
  <si>
    <t>Indian Corporate Law</t>
  </si>
  <si>
    <t>Financial Accountig</t>
  </si>
  <si>
    <t>Business Tax</t>
  </si>
  <si>
    <t>Comp. Appln.</t>
  </si>
  <si>
    <t>VI SS B.Com.</t>
  </si>
  <si>
    <t>VI SS B.A.</t>
  </si>
  <si>
    <t>VI SS B.Sc.</t>
  </si>
  <si>
    <t>TOTAL FEES PAID</t>
  </si>
  <si>
    <t>Human Rights</t>
  </si>
  <si>
    <t>ROTARACT CLUB AND MAHILA VEDIKE</t>
  </si>
  <si>
    <t>N.S.S. and SCIENCE ASSOCIATION</t>
  </si>
  <si>
    <t>GOVINDA DASA COLLEGE, SURATKAL</t>
  </si>
  <si>
    <t>Swine Flu (H1-N1) Awarness Programme</t>
  </si>
  <si>
    <t>Sl.No.</t>
  </si>
  <si>
    <t>Name of the Student</t>
  </si>
  <si>
    <t>Class</t>
  </si>
  <si>
    <t>Signature</t>
  </si>
  <si>
    <t>Results - 2009</t>
  </si>
  <si>
    <t>B.C.A.(II Yr)</t>
  </si>
  <si>
    <t>Boys</t>
  </si>
  <si>
    <t>Girls</t>
  </si>
  <si>
    <t>Total</t>
  </si>
  <si>
    <t>PERCENTAGE OF PASS</t>
  </si>
  <si>
    <t>Bus. Stat. &amp; Maths</t>
  </si>
  <si>
    <t>Financial Management</t>
  </si>
  <si>
    <t>Comp. Appln.-IX</t>
  </si>
  <si>
    <t>III B.B.M. ( Credit Based VI SS )</t>
  </si>
  <si>
    <r>
      <t>III B.C.A</t>
    </r>
    <r>
      <rPr>
        <b/>
        <sz val="16"/>
        <rFont val="Times New Roman"/>
        <family val="1"/>
      </rPr>
      <t>. ( Credit Based VI SS )</t>
    </r>
  </si>
  <si>
    <t>Project</t>
  </si>
  <si>
    <t>Insurance &amp; Risk Mgt</t>
  </si>
  <si>
    <t>Investment Mgt</t>
  </si>
  <si>
    <t>Cost &amp; Mgt Actg</t>
  </si>
  <si>
    <t>Degree  Examination  May/ June 2010</t>
  </si>
  <si>
    <t>( Credit Based Fourth Semester B.A / B.Sc &amp;  B.Com.).</t>
  </si>
  <si>
    <t>IV SS B.A</t>
  </si>
  <si>
    <t>II SS B.Sc.</t>
  </si>
  <si>
    <t>IV SS B.Sc.</t>
  </si>
  <si>
    <t>IV SS B.Com.</t>
  </si>
  <si>
    <t>Comp. Apln.- VII</t>
  </si>
  <si>
    <t>Business Law</t>
  </si>
  <si>
    <t>Modern Marketing</t>
  </si>
  <si>
    <t>Finnancial Management</t>
  </si>
  <si>
    <t>LECTURER</t>
  </si>
  <si>
    <t>PKM/ Ramesh</t>
  </si>
  <si>
    <t>Vageesh</t>
  </si>
  <si>
    <t>Deepa</t>
  </si>
  <si>
    <t>Vaman Kamath</t>
  </si>
  <si>
    <t>Marcel L.M.</t>
  </si>
  <si>
    <t>Inter. Trade &amp; Fin</t>
  </si>
  <si>
    <t>Cost &amp; Mgt. Actg.</t>
  </si>
  <si>
    <t>Ravindra Rao</t>
  </si>
  <si>
    <t>Ganesh Acharya</t>
  </si>
  <si>
    <t>Degree  Examination  April/ May 2011</t>
  </si>
  <si>
    <t>Ramesh Kulai</t>
  </si>
  <si>
    <t>Jyothi Shetty</t>
  </si>
  <si>
    <t>Vageesh. S</t>
  </si>
  <si>
    <t>Vathsala/ Sudha</t>
  </si>
  <si>
    <t>Shivashankar/Harish</t>
  </si>
  <si>
    <t>Akshatha Bhat</t>
  </si>
  <si>
    <t>Voilet/ Rashmi</t>
  </si>
  <si>
    <t>T.S. Sreepoorna</t>
  </si>
  <si>
    <t>Sunitha Kulkarni</t>
  </si>
  <si>
    <t>Krishnamoorthi</t>
  </si>
  <si>
    <t>Ishwar Bhat/ Radhika</t>
  </si>
  <si>
    <t>BMR/ Yashaswini</t>
  </si>
  <si>
    <t>Sudha</t>
  </si>
  <si>
    <t>Ramesh Bhat</t>
  </si>
  <si>
    <t>DK/Ishwar Bhat/Radhika</t>
  </si>
  <si>
    <t>BMR/Yashaswini</t>
  </si>
  <si>
    <t>Vaman.K/ Sajitha</t>
  </si>
  <si>
    <t>DK/Ishwar/Radhika</t>
  </si>
  <si>
    <t>Vaman/Sajitha</t>
  </si>
  <si>
    <t>Art &amp; Cul of India</t>
  </si>
  <si>
    <t>Babitha</t>
  </si>
  <si>
    <t>K Rajamohan Ra</t>
  </si>
  <si>
    <t xml:space="preserve">Sri Devi </t>
  </si>
  <si>
    <t>Rashmi</t>
  </si>
  <si>
    <t>Kusuma</t>
  </si>
  <si>
    <t>Physics. VII</t>
  </si>
  <si>
    <t>Physics. VIII</t>
  </si>
  <si>
    <t>Chemistry. VII</t>
  </si>
  <si>
    <t>Chemistry. VIII</t>
  </si>
  <si>
    <t>Computer Science. VII</t>
  </si>
  <si>
    <t>Computer Science. VIII</t>
  </si>
  <si>
    <t>Mathematics. VII</t>
  </si>
  <si>
    <t>Mathematics. VIII</t>
  </si>
  <si>
    <t>Sridevi</t>
  </si>
  <si>
    <t>Sahana R.S</t>
  </si>
  <si>
    <t>Ganesh Achar</t>
  </si>
  <si>
    <t>Total Pass</t>
  </si>
  <si>
    <t xml:space="preserve">English. </t>
  </si>
  <si>
    <t xml:space="preserve">Hindi.    </t>
  </si>
  <si>
    <t xml:space="preserve">Kannada. </t>
  </si>
  <si>
    <t xml:space="preserve">Physics. </t>
  </si>
  <si>
    <t xml:space="preserve">Chemistry. </t>
  </si>
  <si>
    <t>Pramila</t>
  </si>
  <si>
    <t>High II Class</t>
  </si>
  <si>
    <t>Nil</t>
  </si>
  <si>
    <t>-</t>
  </si>
  <si>
    <t>( Credit Based VI SS B.A./ B.Sc./ B.Com./ B.B.M./ B.C.A.).</t>
  </si>
  <si>
    <t>Harish Acharya</t>
  </si>
  <si>
    <t>Punitha. R</t>
  </si>
  <si>
    <t>Vilasini Bhat</t>
  </si>
  <si>
    <t>Krishnamoorthi/Ramesh</t>
  </si>
  <si>
    <t>Daya Suvarna</t>
  </si>
  <si>
    <t>Voilet Miranda</t>
  </si>
  <si>
    <t>Sajitha</t>
  </si>
  <si>
    <t>Sunitha Kulakarni</t>
  </si>
  <si>
    <t>D.K/Ishwar Bhat</t>
  </si>
  <si>
    <t>Krishnamoorthi/ Ramesh</t>
  </si>
  <si>
    <t>DK/Ishwar Bhat</t>
  </si>
  <si>
    <t>DK/Ishwar</t>
  </si>
  <si>
    <t>Pradeep</t>
  </si>
  <si>
    <t>Shailaja. H</t>
  </si>
  <si>
    <t>Sudha. U</t>
  </si>
  <si>
    <t>Marcel L. M</t>
  </si>
  <si>
    <t>Sudha/Ashalatha</t>
  </si>
  <si>
    <t>Akhila</t>
  </si>
  <si>
    <t>Shivashankar</t>
  </si>
  <si>
    <t xml:space="preserve">Jyothi Shetty </t>
  </si>
  <si>
    <t>Ashalatha</t>
  </si>
  <si>
    <t>Purushotham</t>
  </si>
  <si>
    <t>BMR/ Ranjitha</t>
  </si>
  <si>
    <t>Akila</t>
  </si>
  <si>
    <t>BMR/Ranjitha</t>
  </si>
  <si>
    <t>Sunitha</t>
  </si>
  <si>
    <t>Degree  Examination  April/ May 2014</t>
  </si>
  <si>
    <t>Human Right &amp; G.E.</t>
  </si>
  <si>
    <t>Sowmya Shetty</t>
  </si>
  <si>
    <t>Rupashree</t>
  </si>
  <si>
    <t>( Credit Based  II, IV &amp; VI SS B.Sc.)</t>
  </si>
  <si>
    <t>TOTAL FEE PAID</t>
  </si>
  <si>
    <t>Art &amp; Cul.of India</t>
  </si>
  <si>
    <t>Physics. VII &amp; VIII</t>
  </si>
  <si>
    <t>Chemistry. VII &amp; VIII</t>
  </si>
  <si>
    <t>Mathematics.VII&amp; VIII</t>
  </si>
  <si>
    <t>Comp Science. VII&amp;VIII</t>
  </si>
  <si>
    <t>Deepa/Vilasini</t>
  </si>
  <si>
    <t>Degree  Examination  Results (April 10, 11, 12, 13, 14)</t>
  </si>
  <si>
    <t>April 2010</t>
  </si>
  <si>
    <t>B.C.A.</t>
  </si>
  <si>
    <t>April 2011</t>
  </si>
  <si>
    <t>April 2012</t>
  </si>
  <si>
    <t>April 2013</t>
  </si>
  <si>
    <t>April 2014</t>
  </si>
  <si>
    <t>COURSE</t>
  </si>
  <si>
    <t>Constitution of India</t>
  </si>
  <si>
    <t>Srinivas</t>
  </si>
  <si>
    <t>Computer Appln-I</t>
  </si>
  <si>
    <t>Computer Appln-II</t>
  </si>
  <si>
    <t>Computer Appln-V</t>
  </si>
  <si>
    <t>Computer Appln-VI</t>
  </si>
  <si>
    <t>Harish Achar/Daya Suvarna</t>
  </si>
  <si>
    <t>Rashmi K</t>
  </si>
  <si>
    <t>Pratheeksha</t>
  </si>
  <si>
    <t>Int T &amp; Fin</t>
  </si>
  <si>
    <t>Cost &amp; Management</t>
  </si>
  <si>
    <t>Int. T &amp; Fin</t>
  </si>
  <si>
    <t>Ramachandra Y</t>
  </si>
  <si>
    <t>Shreedevi</t>
  </si>
  <si>
    <t>Shailaja H</t>
  </si>
  <si>
    <t>Veena</t>
  </si>
  <si>
    <t>Human Right</t>
  </si>
  <si>
    <t>B.B.M. Degree  Examination  April/ May 2015</t>
  </si>
  <si>
    <t>( Credit Based II, IV &amp; VI  Semester B.B.M.).</t>
  </si>
  <si>
    <r>
      <t>I B.B.M.</t>
    </r>
    <r>
      <rPr>
        <b/>
        <sz val="16"/>
        <rFont val="Times New Roman"/>
        <family val="1"/>
      </rPr>
      <t xml:space="preserve">  ( Credit Based II SS )</t>
    </r>
  </si>
  <si>
    <r>
      <t>II B.B.M</t>
    </r>
    <r>
      <rPr>
        <b/>
        <sz val="16"/>
        <rFont val="Times New Roman"/>
        <family val="1"/>
      </rPr>
      <t>. ( Credit Based IV SS )</t>
    </r>
  </si>
  <si>
    <t>Business Environment</t>
  </si>
  <si>
    <t>Managerial Commn.</t>
  </si>
  <si>
    <t>Business Statistics</t>
  </si>
  <si>
    <t>Modern Banking Mgt</t>
  </si>
  <si>
    <t>Computer Appln.</t>
  </si>
  <si>
    <t>Fund. Fin.Mgt</t>
  </si>
  <si>
    <t>Human Res. Mgt</t>
  </si>
  <si>
    <t>Corporate Actg</t>
  </si>
  <si>
    <t>Indian Corp.Law</t>
  </si>
  <si>
    <t>Money &amp; Pub.Finance</t>
  </si>
  <si>
    <t>Modern Banking</t>
  </si>
  <si>
    <t>Computer Appln-VII</t>
  </si>
  <si>
    <t>Jayashree</t>
  </si>
  <si>
    <t>Ganesh/ Purushotham</t>
  </si>
  <si>
    <t>Shilparani/ Pratheeksha</t>
  </si>
  <si>
    <t>Shilparani/ Jayashree</t>
  </si>
  <si>
    <t>Punitha R</t>
  </si>
  <si>
    <t>Jyothi S Shetty</t>
  </si>
  <si>
    <t>Rakesh C</t>
  </si>
  <si>
    <t>Vidya C Patil</t>
  </si>
  <si>
    <t>Geetha K</t>
  </si>
  <si>
    <t>Nithin Manohar</t>
  </si>
  <si>
    <t>Veena K</t>
  </si>
  <si>
    <t>Sajitha Nair</t>
  </si>
  <si>
    <t>Sowmya</t>
  </si>
  <si>
    <t>Shridevi</t>
  </si>
  <si>
    <t>Degree  Examination April/ May 2015</t>
  </si>
  <si>
    <t>II SS B.Com. (A)</t>
  </si>
  <si>
    <t>II SS B.Com. (B)</t>
  </si>
  <si>
    <t>IV SS B.Com. (A)</t>
  </si>
  <si>
    <t>IV SS B.Com. (B)</t>
  </si>
  <si>
    <t>( Credit Based  II &amp; IV  SS B.Com. A &amp; B)</t>
  </si>
  <si>
    <t>Pradeep/ Sajitha</t>
  </si>
  <si>
    <t>Shilparani</t>
  </si>
  <si>
    <t>Pradeep/ Pratheeksha</t>
  </si>
  <si>
    <t>( Credit Based  I, III &amp; V SS B.A.).</t>
  </si>
  <si>
    <t>( Credit Based  I, III &amp; V SS B.Sc.).</t>
  </si>
  <si>
    <t>( Credit Based  I, III &amp; V SS B.Com.).</t>
  </si>
  <si>
    <t>Business Mathematics</t>
  </si>
  <si>
    <t>III B.B.M. ( Credit Based V SS )</t>
  </si>
  <si>
    <t>Organisational Beh.</t>
  </si>
  <si>
    <t>Project Mgt.</t>
  </si>
  <si>
    <t>Export Mgt</t>
  </si>
  <si>
    <t>( Credit Based I, III &amp; V Semester B.C.A.).</t>
  </si>
  <si>
    <r>
      <t>I B.C.A.</t>
    </r>
    <r>
      <rPr>
        <b/>
        <sz val="16"/>
        <rFont val="Times New Roman"/>
        <family val="1"/>
      </rPr>
      <t xml:space="preserve">  ( Credit Based I SS )</t>
    </r>
  </si>
  <si>
    <t>Programming in C</t>
  </si>
  <si>
    <t>Fund.of I.T.</t>
  </si>
  <si>
    <t>Computer Orgn.</t>
  </si>
  <si>
    <t>Microprocessor</t>
  </si>
  <si>
    <t>Data Structure</t>
  </si>
  <si>
    <t>Operating System</t>
  </si>
  <si>
    <t>Data Mining</t>
  </si>
  <si>
    <t>Software Engineering</t>
  </si>
  <si>
    <t>Linux Environment</t>
  </si>
  <si>
    <t>Java Programming</t>
  </si>
  <si>
    <t>Distributed Computing</t>
  </si>
  <si>
    <t>Artificial Inteligence</t>
  </si>
  <si>
    <t>Entrepren.Develop.</t>
  </si>
  <si>
    <t>Neelappa/Lavina</t>
  </si>
  <si>
    <t>Modern Mkt.</t>
  </si>
  <si>
    <t>Harish/Daya</t>
  </si>
  <si>
    <t>Nithin</t>
  </si>
  <si>
    <t>Shailaja</t>
  </si>
  <si>
    <r>
      <t>II B.C.A</t>
    </r>
    <r>
      <rPr>
        <b/>
        <sz val="16"/>
        <rFont val="Times New Roman"/>
        <family val="1"/>
      </rPr>
      <t>. ( Credit Based III SS )</t>
    </r>
  </si>
  <si>
    <r>
      <t>III B.C.A</t>
    </r>
    <r>
      <rPr>
        <b/>
        <sz val="16"/>
        <rFont val="Times New Roman"/>
        <family val="1"/>
      </rPr>
      <t>. ( Credit Based V SS )</t>
    </r>
  </si>
  <si>
    <t>Vidya</t>
  </si>
  <si>
    <t>Web.B. Net</t>
  </si>
  <si>
    <t>Rakesh</t>
  </si>
  <si>
    <t>Geetha</t>
  </si>
  <si>
    <t>( Credit Based V  Semester B.B.M.).</t>
  </si>
  <si>
    <t>EXAM FEE PAID</t>
  </si>
  <si>
    <t>Akhila./Ramachandra</t>
  </si>
  <si>
    <t>Kavitha</t>
  </si>
  <si>
    <t>Indian Business.Law</t>
  </si>
  <si>
    <t>Rashmi/Shilparani/Ganesh</t>
  </si>
  <si>
    <t>Sridevi/Punitha</t>
  </si>
  <si>
    <t>Ganesh/Jyothi</t>
  </si>
  <si>
    <t>Jyothi/Pratheeksha</t>
  </si>
  <si>
    <t>Punitha/Shilparani</t>
  </si>
  <si>
    <t>Ramachandra/Akhila</t>
  </si>
  <si>
    <t>Marcel</t>
  </si>
  <si>
    <t>Sridevi/Shilparani</t>
  </si>
  <si>
    <t>Rashmi/Pradeep</t>
  </si>
  <si>
    <t>Shivashankar/Harish/Daya</t>
  </si>
  <si>
    <t>Vidhya</t>
  </si>
  <si>
    <t>Babitha/Nithin</t>
  </si>
  <si>
    <t>Geetha.K</t>
  </si>
  <si>
    <t>Degree  Examination  October/ November 2016</t>
  </si>
  <si>
    <t>Ramachandra Yadapadi</t>
  </si>
  <si>
    <t>Marcel L.M</t>
  </si>
  <si>
    <t>Krishnamurthi/Kavitha</t>
  </si>
  <si>
    <t>Krishnamurthi/Ramesh</t>
  </si>
  <si>
    <t>Ramesh/Kavitha</t>
  </si>
  <si>
    <t>Shivashankar/Ramesh</t>
  </si>
  <si>
    <t>Sudha/Asha</t>
  </si>
  <si>
    <t>Sunitha/Daya</t>
  </si>
  <si>
    <t>Ramachandra</t>
  </si>
  <si>
    <t>Prathibha/Shobha</t>
  </si>
  <si>
    <t>Vaman/ Sajitha</t>
  </si>
  <si>
    <t>Asha</t>
  </si>
  <si>
    <t xml:space="preserve">  </t>
  </si>
  <si>
    <t xml:space="preserve">                            </t>
  </si>
  <si>
    <t>Degree  Examination  October/ November 2018</t>
  </si>
  <si>
    <t xml:space="preserve">                                                                                                                                                                                         </t>
  </si>
  <si>
    <t>Physics. V &amp; VI</t>
  </si>
  <si>
    <t>Mathematics.VI &amp; VI</t>
  </si>
  <si>
    <t>Chemistry. V &amp; VI</t>
  </si>
  <si>
    <t>Degree  Examination  April/ May 2019</t>
  </si>
  <si>
    <t>( Credit Based  II, IV &amp; VI SS B.A.).</t>
  </si>
  <si>
    <t>II SS B.A</t>
  </si>
  <si>
    <t>( Credit Based  II, IV &amp; VI SS B.Sc.).</t>
  </si>
  <si>
    <t>Art &amp; Cul. India</t>
  </si>
  <si>
    <t>Mathematics.VII &amp; VIII</t>
  </si>
  <si>
    <t>( Credit Based  II, IV &amp; VI SS B.Com.).</t>
  </si>
  <si>
    <t>II SS B.Com.</t>
  </si>
  <si>
    <t>2 TAL</t>
  </si>
  <si>
    <t>Money &amp; P.Fin.</t>
  </si>
  <si>
    <t>Modern Bkg.</t>
  </si>
  <si>
    <t>Computer Appln-III</t>
  </si>
  <si>
    <t>Computer Appln-IV</t>
  </si>
  <si>
    <t>Computer Appln-XI</t>
  </si>
  <si>
    <t>( Credit Based II, IV &amp; VI Semester B.C.A.).</t>
  </si>
  <si>
    <r>
      <t>I B.C.A.</t>
    </r>
    <r>
      <rPr>
        <b/>
        <sz val="16"/>
        <rFont val="Times New Roman"/>
        <family val="1"/>
      </rPr>
      <t xml:space="preserve">  ( Credit Based II SS )</t>
    </r>
  </si>
  <si>
    <t>Basics of Networking</t>
  </si>
  <si>
    <t>OOP using C++</t>
  </si>
  <si>
    <t>D.Base Concepts</t>
  </si>
  <si>
    <r>
      <t>II B.C.A</t>
    </r>
    <r>
      <rPr>
        <b/>
        <sz val="16"/>
        <rFont val="Times New Roman"/>
        <family val="1"/>
      </rPr>
      <t>. ( Credit Based IV SS )</t>
    </r>
  </si>
  <si>
    <t>Computer Graphics</t>
  </si>
  <si>
    <t>V.B Net Programming</t>
  </si>
  <si>
    <t>Principles of TCP</t>
  </si>
  <si>
    <t>E-Commerce</t>
  </si>
  <si>
    <t>Comp.O.N.Analysis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</si>
</sst>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2"/>
      <name val="Times New Roman"/>
    </font>
    <font>
      <b/>
      <sz val="1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 val="double"/>
      <sz val="12"/>
      <name val="Times New Roman"/>
      <family val="1"/>
    </font>
    <font>
      <b/>
      <u val="double"/>
      <sz val="11"/>
      <name val="Times New Roman"/>
      <family val="1"/>
    </font>
    <font>
      <b/>
      <u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 val="double"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u/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u/>
      <sz val="26"/>
      <name val="Times New Roman"/>
      <family val="1"/>
    </font>
    <font>
      <b/>
      <u/>
      <sz val="22"/>
      <name val="Times New Roman"/>
      <family val="1"/>
    </font>
    <font>
      <sz val="14"/>
      <name val="Nudi 01 e"/>
    </font>
    <font>
      <b/>
      <sz val="14"/>
      <name val="Nudi 01 e"/>
    </font>
    <font>
      <sz val="12"/>
      <name val="Tempus Sans ITC"/>
      <family val="5"/>
    </font>
    <font>
      <b/>
      <sz val="12"/>
      <name val="Tempus Sans ITC"/>
      <family val="5"/>
    </font>
    <font>
      <b/>
      <sz val="14"/>
      <name val="Tempus Sans ITC"/>
      <family val="5"/>
    </font>
    <font>
      <b/>
      <u/>
      <sz val="14"/>
      <name val="Tempus Sans ITC"/>
      <family val="5"/>
    </font>
    <font>
      <sz val="9"/>
      <name val="Times New Roman"/>
      <family val="1"/>
    </font>
    <font>
      <b/>
      <u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4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9" fillId="0" borderId="0" xfId="0" applyNumberFormat="1" applyFont="1" applyBorder="1"/>
    <xf numFmtId="9" fontId="10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Fill="1" applyBorder="1"/>
    <xf numFmtId="0" fontId="1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6" fillId="0" borderId="4" xfId="0" quotePrefix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6" xfId="0" applyFont="1" applyBorder="1" applyAlignment="1"/>
    <xf numFmtId="0" fontId="6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8" fillId="0" borderId="6" xfId="0" applyFont="1" applyBorder="1"/>
    <xf numFmtId="0" fontId="8" fillId="0" borderId="6" xfId="0" quotePrefix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164" fontId="20" fillId="0" borderId="5" xfId="0" quotePrefix="1" applyNumberFormat="1" applyFont="1" applyBorder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4" fillId="0" borderId="6" xfId="0" applyFont="1" applyBorder="1" applyAlignment="1"/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164" fontId="8" fillId="0" borderId="13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0" fontId="0" fillId="0" borderId="5" xfId="0" applyBorder="1"/>
    <xf numFmtId="0" fontId="6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0" quotePrefix="1" applyNumberFormat="1" applyBorder="1" applyAlignment="1">
      <alignment horizontal="center"/>
    </xf>
    <xf numFmtId="164" fontId="0" fillId="0" borderId="5" xfId="0" quotePrefix="1" applyNumberForma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quotePrefix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quotePrefix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0" fillId="2" borderId="0" xfId="0" applyFill="1" applyBorder="1"/>
    <xf numFmtId="0" fontId="3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164" fontId="11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0" fillId="0" borderId="1" xfId="0" applyFill="1" applyBorder="1"/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164" fontId="13" fillId="0" borderId="0" xfId="0" applyNumberFormat="1" applyFont="1" applyFill="1" applyAlignment="1">
      <alignment horizontal="center"/>
    </xf>
    <xf numFmtId="9" fontId="13" fillId="0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165" fontId="0" fillId="0" borderId="0" xfId="0" applyNumberFormat="1"/>
    <xf numFmtId="9" fontId="11" fillId="0" borderId="0" xfId="0" applyNumberFormat="1" applyFont="1" applyFill="1" applyBorder="1" applyAlignment="1">
      <alignment horizontal="center"/>
    </xf>
    <xf numFmtId="9" fontId="11" fillId="0" borderId="0" xfId="0" applyNumberFormat="1" applyFont="1" applyFill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9" fontId="13" fillId="0" borderId="0" xfId="0" applyNumberFormat="1" applyFont="1" applyFill="1" applyAlignment="1"/>
    <xf numFmtId="164" fontId="13" fillId="0" borderId="0" xfId="0" applyNumberFormat="1" applyFont="1" applyFill="1" applyAlignment="1"/>
    <xf numFmtId="0" fontId="17" fillId="0" borderId="0" xfId="0" applyFont="1" applyFill="1" applyAlignment="1">
      <alignment horizontal="center"/>
    </xf>
    <xf numFmtId="0" fontId="5" fillId="0" borderId="0" xfId="0" applyFont="1" applyFill="1" applyBorder="1"/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9" fontId="3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9" fontId="11" fillId="0" borderId="3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quotePrefix="1" applyFont="1" applyFill="1"/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0" fontId="13" fillId="0" borderId="0" xfId="0" applyFont="1" applyFill="1"/>
    <xf numFmtId="10" fontId="0" fillId="0" borderId="0" xfId="1" applyNumberFormat="1" applyFont="1" applyFill="1"/>
    <xf numFmtId="164" fontId="11" fillId="0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7" fillId="0" borderId="0" xfId="0" quotePrefix="1" applyFont="1" applyFill="1" applyBorder="1" applyAlignment="1">
      <alignment horizontal="center"/>
    </xf>
    <xf numFmtId="164" fontId="11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31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9" fontId="0" fillId="0" borderId="0" xfId="0" applyNumberForma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10" fontId="0" fillId="0" borderId="1" xfId="0" applyNumberFormat="1" applyFill="1" applyBorder="1"/>
    <xf numFmtId="9" fontId="1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7" fontId="32" fillId="0" borderId="3" xfId="0" quotePrefix="1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Normal" xfId="0" builtinId="0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"/>
  <sheetViews>
    <sheetView workbookViewId="0">
      <selection activeCell="F16" sqref="F16"/>
    </sheetView>
  </sheetViews>
  <sheetFormatPr defaultRowHeight="15.75" x14ac:dyDescent="0.25"/>
  <cols>
    <col min="1" max="1" width="22" customWidth="1"/>
  </cols>
  <sheetData>
    <row r="1" spans="1:11" ht="22.5" x14ac:dyDescent="0.55000000000000004">
      <c r="A1" s="91" t="s">
        <v>158</v>
      </c>
      <c r="B1" s="217" t="s">
        <v>159</v>
      </c>
      <c r="C1" s="217"/>
      <c r="D1" s="217" t="s">
        <v>160</v>
      </c>
      <c r="E1" s="217"/>
      <c r="F1" s="217" t="s">
        <v>161</v>
      </c>
      <c r="G1" s="217"/>
      <c r="H1" s="217" t="s">
        <v>162</v>
      </c>
      <c r="I1" s="217"/>
      <c r="J1" s="217" t="s">
        <v>163</v>
      </c>
      <c r="K1" s="217"/>
    </row>
    <row r="2" spans="1:11" ht="22.5" x14ac:dyDescent="0.55000000000000004">
      <c r="A2" s="92" t="s">
        <v>164</v>
      </c>
      <c r="B2" s="215"/>
      <c r="C2" s="216"/>
      <c r="D2" s="215"/>
      <c r="E2" s="216"/>
      <c r="F2" s="215"/>
      <c r="G2" s="216"/>
      <c r="H2" s="215"/>
      <c r="I2" s="216"/>
      <c r="J2" s="215"/>
      <c r="K2" s="216"/>
    </row>
    <row r="3" spans="1:11" ht="22.5" x14ac:dyDescent="0.55000000000000004">
      <c r="A3" s="92" t="s">
        <v>165</v>
      </c>
      <c r="B3" s="215"/>
      <c r="C3" s="216"/>
      <c r="D3" s="215"/>
      <c r="E3" s="216"/>
      <c r="F3" s="215"/>
      <c r="G3" s="216"/>
      <c r="H3" s="215"/>
      <c r="I3" s="216"/>
      <c r="J3" s="215"/>
      <c r="K3" s="216"/>
    </row>
    <row r="4" spans="1:11" ht="22.5" x14ac:dyDescent="0.55000000000000004">
      <c r="A4" s="92" t="s">
        <v>166</v>
      </c>
      <c r="B4" s="215"/>
      <c r="C4" s="216"/>
      <c r="D4" s="215"/>
      <c r="E4" s="216"/>
      <c r="F4" s="215"/>
      <c r="G4" s="216"/>
      <c r="H4" s="215"/>
      <c r="I4" s="216"/>
      <c r="J4" s="215"/>
      <c r="K4" s="216"/>
    </row>
    <row r="5" spans="1:11" ht="22.5" x14ac:dyDescent="0.55000000000000004">
      <c r="A5" s="92" t="s">
        <v>167</v>
      </c>
      <c r="B5" s="215"/>
      <c r="C5" s="216"/>
      <c r="D5" s="215"/>
      <c r="E5" s="216"/>
      <c r="F5" s="215"/>
      <c r="G5" s="216"/>
      <c r="H5" s="215"/>
      <c r="I5" s="216"/>
      <c r="J5" s="215"/>
      <c r="K5" s="216"/>
    </row>
  </sheetData>
  <mergeCells count="25">
    <mergeCell ref="J5:K5"/>
    <mergeCell ref="B5:C5"/>
    <mergeCell ref="D5:E5"/>
    <mergeCell ref="F5:G5"/>
    <mergeCell ref="H5:I5"/>
    <mergeCell ref="J3:K3"/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2:K2"/>
    <mergeCell ref="B1:C1"/>
    <mergeCell ref="D1:E1"/>
    <mergeCell ref="F1:G1"/>
    <mergeCell ref="H1:I1"/>
    <mergeCell ref="J1:K1"/>
    <mergeCell ref="B2:C2"/>
    <mergeCell ref="D2:E2"/>
    <mergeCell ref="F2:G2"/>
    <mergeCell ref="H2:I2"/>
  </mergeCells>
  <phoneticPr fontId="12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" workbookViewId="0">
      <selection activeCell="N10" sqref="N10"/>
    </sheetView>
  </sheetViews>
  <sheetFormatPr defaultRowHeight="15.75" x14ac:dyDescent="0.25"/>
  <cols>
    <col min="1" max="1" width="17.875" style="105" customWidth="1"/>
    <col min="2" max="2" width="8.5" style="105" customWidth="1"/>
    <col min="3" max="3" width="7.5" style="105" customWidth="1"/>
    <col min="4" max="4" width="11.375" style="105" customWidth="1"/>
    <col min="5" max="5" width="17.5" style="105" customWidth="1"/>
    <col min="6" max="6" width="18.375" style="105" customWidth="1"/>
    <col min="7" max="7" width="1.875" style="105" customWidth="1"/>
    <col min="8" max="8" width="8.125" style="105" customWidth="1"/>
    <col min="9" max="9" width="9" style="105" hidden="1" customWidth="1"/>
    <col min="10" max="10" width="0.5" style="105" hidden="1" customWidth="1"/>
    <col min="11" max="11" width="0.625" style="105" customWidth="1"/>
    <col min="12" max="12" width="9" style="105"/>
    <col min="13" max="13" width="4.875" style="105" customWidth="1"/>
    <col min="14" max="14" width="15.625" style="105" customWidth="1"/>
    <col min="15" max="16384" width="9" style="105"/>
  </cols>
  <sheetData>
    <row r="1" spans="1:14" ht="27" customHeight="1" x14ac:dyDescent="0.3">
      <c r="A1" s="233" t="s">
        <v>12</v>
      </c>
      <c r="B1" s="233"/>
      <c r="C1" s="233"/>
      <c r="D1" s="233"/>
      <c r="E1" s="233"/>
      <c r="F1" s="233"/>
      <c r="G1" s="233"/>
      <c r="H1" s="233"/>
      <c r="I1" s="233"/>
    </row>
    <row r="2" spans="1:14" ht="23.25" customHeight="1" x14ac:dyDescent="0.3">
      <c r="A2" s="231" t="s">
        <v>334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4" ht="20.25" customHeight="1" x14ac:dyDescent="0.3">
      <c r="A3" s="231" t="s">
        <v>9</v>
      </c>
      <c r="B3" s="231"/>
      <c r="C3" s="231"/>
      <c r="D3" s="231"/>
      <c r="E3" s="231"/>
      <c r="F3" s="231"/>
      <c r="G3" s="231"/>
      <c r="H3" s="231"/>
      <c r="I3" s="203"/>
    </row>
    <row r="4" spans="1:14" ht="21.75" customHeight="1" x14ac:dyDescent="0.3">
      <c r="A4" s="230" t="s">
        <v>335</v>
      </c>
      <c r="B4" s="230"/>
      <c r="C4" s="230"/>
      <c r="D4" s="230"/>
      <c r="E4" s="230"/>
      <c r="F4" s="230"/>
      <c r="G4" s="230"/>
      <c r="H4" s="230"/>
    </row>
    <row r="5" spans="1:14" ht="6.75" customHeight="1" x14ac:dyDescent="0.25">
      <c r="H5" s="138"/>
    </row>
    <row r="6" spans="1:14" ht="31.5" customHeight="1" x14ac:dyDescent="0.3">
      <c r="A6" s="227" t="s">
        <v>336</v>
      </c>
      <c r="B6" s="227"/>
      <c r="C6" s="227"/>
      <c r="D6" s="227"/>
      <c r="E6" s="227"/>
      <c r="F6" s="227"/>
      <c r="G6" s="227"/>
      <c r="H6" s="227"/>
      <c r="N6" s="187"/>
    </row>
    <row r="7" spans="1:14" ht="27.95" customHeight="1" x14ac:dyDescent="0.25">
      <c r="A7" s="156" t="s">
        <v>28</v>
      </c>
      <c r="B7" s="156" t="s">
        <v>29</v>
      </c>
      <c r="C7" s="156" t="s">
        <v>30</v>
      </c>
      <c r="D7" s="156" t="s">
        <v>31</v>
      </c>
      <c r="E7" s="156" t="s">
        <v>213</v>
      </c>
      <c r="F7" s="102" t="s">
        <v>2</v>
      </c>
      <c r="G7" s="103" t="s">
        <v>0</v>
      </c>
      <c r="H7" s="104">
        <v>17</v>
      </c>
    </row>
    <row r="8" spans="1:14" ht="21.95" customHeight="1" x14ac:dyDescent="0.25">
      <c r="A8" s="142" t="s">
        <v>4</v>
      </c>
      <c r="B8" s="103">
        <v>17</v>
      </c>
      <c r="C8" s="111">
        <v>15</v>
      </c>
      <c r="D8" s="108">
        <f t="shared" ref="D8:D10" si="0">C8/B8</f>
        <v>0.88235294117647056</v>
      </c>
      <c r="E8" s="101" t="s">
        <v>288</v>
      </c>
      <c r="F8" s="26" t="s">
        <v>18</v>
      </c>
      <c r="G8" s="103" t="s">
        <v>0</v>
      </c>
      <c r="H8" s="111">
        <v>7</v>
      </c>
      <c r="N8" s="144"/>
    </row>
    <row r="9" spans="1:14" ht="21.95" customHeight="1" x14ac:dyDescent="0.25">
      <c r="A9" s="142" t="s">
        <v>156</v>
      </c>
      <c r="B9" s="103">
        <v>5</v>
      </c>
      <c r="C9" s="111">
        <v>5</v>
      </c>
      <c r="D9" s="110">
        <f t="shared" si="0"/>
        <v>1</v>
      </c>
      <c r="E9" s="145" t="s">
        <v>232</v>
      </c>
      <c r="F9" s="199"/>
      <c r="G9" s="26"/>
    </row>
    <row r="10" spans="1:14" ht="21.95" customHeight="1" x14ac:dyDescent="0.3">
      <c r="A10" s="142" t="s">
        <v>157</v>
      </c>
      <c r="B10" s="103">
        <v>12</v>
      </c>
      <c r="C10" s="111">
        <v>11</v>
      </c>
      <c r="D10" s="108">
        <f t="shared" si="0"/>
        <v>0.91666666666666663</v>
      </c>
      <c r="E10" s="144" t="s">
        <v>308</v>
      </c>
      <c r="F10" s="199" t="s">
        <v>44</v>
      </c>
      <c r="G10" s="113" t="s">
        <v>45</v>
      </c>
      <c r="H10" s="114">
        <f>H8/H7</f>
        <v>0.41176470588235292</v>
      </c>
    </row>
    <row r="11" spans="1:14" ht="21.95" customHeight="1" x14ac:dyDescent="0.25">
      <c r="A11" s="142" t="s">
        <v>78</v>
      </c>
      <c r="B11" s="103">
        <v>17</v>
      </c>
      <c r="C11" s="111">
        <v>7</v>
      </c>
      <c r="D11" s="108">
        <f>C11/B11</f>
        <v>0.41176470588235292</v>
      </c>
      <c r="E11" s="144" t="s">
        <v>323</v>
      </c>
      <c r="F11" s="142"/>
      <c r="G11" s="103"/>
      <c r="H11" s="103"/>
    </row>
    <row r="12" spans="1:14" ht="21.95" customHeight="1" x14ac:dyDescent="0.25">
      <c r="A12" s="142" t="s">
        <v>338</v>
      </c>
      <c r="B12" s="103">
        <v>17</v>
      </c>
      <c r="C12" s="111">
        <v>16</v>
      </c>
      <c r="D12" s="108">
        <f>C12/B12</f>
        <v>0.94117647058823528</v>
      </c>
      <c r="E12" s="144" t="s">
        <v>350</v>
      </c>
      <c r="F12" s="142"/>
      <c r="G12" s="103"/>
      <c r="H12" s="103"/>
      <c r="N12" s="144"/>
    </row>
    <row r="13" spans="1:14" ht="21.95" customHeight="1" x14ac:dyDescent="0.25">
      <c r="A13" s="106" t="s">
        <v>80</v>
      </c>
      <c r="B13" s="103">
        <v>17</v>
      </c>
      <c r="C13" s="111">
        <v>12</v>
      </c>
      <c r="D13" s="108">
        <f>C13/B13</f>
        <v>0.70588235294117652</v>
      </c>
      <c r="E13" s="144" t="s">
        <v>351</v>
      </c>
      <c r="F13" s="142"/>
      <c r="G13" s="103"/>
      <c r="H13" s="103"/>
      <c r="N13" s="144"/>
    </row>
    <row r="14" spans="1:14" ht="21.95" customHeight="1" x14ac:dyDescent="0.3">
      <c r="A14" s="106" t="s">
        <v>339</v>
      </c>
      <c r="B14" s="103">
        <v>17</v>
      </c>
      <c r="C14" s="111">
        <v>13</v>
      </c>
      <c r="D14" s="108">
        <f>C14/B14</f>
        <v>0.76470588235294112</v>
      </c>
      <c r="E14" s="144" t="s">
        <v>352</v>
      </c>
      <c r="F14" s="152"/>
      <c r="H14" s="160"/>
      <c r="N14" s="144"/>
    </row>
    <row r="15" spans="1:14" ht="21.95" customHeight="1" x14ac:dyDescent="0.3">
      <c r="A15" s="106" t="s">
        <v>333</v>
      </c>
      <c r="B15" s="103">
        <v>17</v>
      </c>
      <c r="C15" s="111">
        <v>13</v>
      </c>
      <c r="D15" s="108">
        <f>C15/B15</f>
        <v>0.76470588235294112</v>
      </c>
      <c r="E15" s="145" t="s">
        <v>291</v>
      </c>
      <c r="F15" s="104"/>
      <c r="G15" s="104"/>
      <c r="H15" s="141"/>
      <c r="N15" s="144"/>
    </row>
    <row r="16" spans="1:14" ht="21.95" customHeight="1" x14ac:dyDescent="0.25">
      <c r="F16" s="199"/>
      <c r="G16" s="113"/>
      <c r="H16" s="161"/>
      <c r="N16" s="145"/>
    </row>
    <row r="17" spans="1:14" ht="21.95" customHeight="1" x14ac:dyDescent="0.25">
      <c r="A17" s="138"/>
      <c r="B17" s="138"/>
      <c r="C17" s="140"/>
      <c r="D17" s="138"/>
      <c r="E17" s="138"/>
      <c r="F17" s="138"/>
      <c r="G17" s="138"/>
      <c r="H17" s="138"/>
    </row>
    <row r="18" spans="1:14" ht="36" customHeight="1" x14ac:dyDescent="0.3">
      <c r="A18" s="227" t="s">
        <v>337</v>
      </c>
      <c r="B18" s="227"/>
      <c r="C18" s="227"/>
      <c r="D18" s="227"/>
      <c r="E18" s="227"/>
      <c r="F18" s="227"/>
      <c r="G18" s="227"/>
      <c r="H18" s="227"/>
    </row>
    <row r="19" spans="1:14" ht="27.95" customHeight="1" x14ac:dyDescent="0.25">
      <c r="A19" s="101" t="s">
        <v>28</v>
      </c>
      <c r="B19" s="101" t="s">
        <v>29</v>
      </c>
      <c r="C19" s="101" t="s">
        <v>30</v>
      </c>
      <c r="D19" s="101" t="s">
        <v>31</v>
      </c>
      <c r="E19" s="101" t="s">
        <v>213</v>
      </c>
      <c r="F19" s="102" t="s">
        <v>2</v>
      </c>
      <c r="G19" s="103" t="s">
        <v>0</v>
      </c>
      <c r="H19" s="104">
        <v>24</v>
      </c>
    </row>
    <row r="20" spans="1:14" ht="21.95" customHeight="1" x14ac:dyDescent="0.25">
      <c r="A20" s="106" t="s">
        <v>340</v>
      </c>
      <c r="B20" s="107">
        <v>24</v>
      </c>
      <c r="C20" s="107">
        <v>11</v>
      </c>
      <c r="D20" s="108">
        <f>C20/B20</f>
        <v>0.45833333333333331</v>
      </c>
      <c r="E20" s="144" t="s">
        <v>277</v>
      </c>
      <c r="F20" s="26" t="s">
        <v>18</v>
      </c>
      <c r="G20" s="103" t="s">
        <v>0</v>
      </c>
      <c r="H20" s="111">
        <v>4</v>
      </c>
      <c r="N20" s="144"/>
    </row>
    <row r="21" spans="1:14" ht="21.95" customHeight="1" x14ac:dyDescent="0.25">
      <c r="A21" s="106" t="s">
        <v>341</v>
      </c>
      <c r="B21" s="107">
        <v>24</v>
      </c>
      <c r="C21" s="107">
        <v>11</v>
      </c>
      <c r="D21" s="110">
        <f t="shared" ref="D21:D25" si="1">C21/B21</f>
        <v>0.45833333333333331</v>
      </c>
      <c r="E21" s="144" t="s">
        <v>353</v>
      </c>
      <c r="F21" s="199"/>
      <c r="G21" s="26"/>
      <c r="N21" s="144"/>
    </row>
    <row r="22" spans="1:14" ht="21.95" customHeight="1" x14ac:dyDescent="0.3">
      <c r="A22" s="106" t="s">
        <v>342</v>
      </c>
      <c r="B22" s="107">
        <v>24</v>
      </c>
      <c r="C22" s="107">
        <v>5</v>
      </c>
      <c r="D22" s="108">
        <f t="shared" si="1"/>
        <v>0.20833333333333334</v>
      </c>
      <c r="E22" s="144" t="s">
        <v>356</v>
      </c>
      <c r="F22" s="199" t="s">
        <v>44</v>
      </c>
      <c r="G22" s="113" t="s">
        <v>45</v>
      </c>
      <c r="H22" s="114">
        <f>H20/H19</f>
        <v>0.16666666666666666</v>
      </c>
      <c r="N22" s="144"/>
    </row>
    <row r="23" spans="1:14" ht="21.95" customHeight="1" x14ac:dyDescent="0.25">
      <c r="A23" s="106" t="s">
        <v>343</v>
      </c>
      <c r="B23" s="107">
        <v>24</v>
      </c>
      <c r="C23" s="107">
        <v>17</v>
      </c>
      <c r="D23" s="108">
        <f t="shared" si="1"/>
        <v>0.70833333333333337</v>
      </c>
      <c r="E23" s="144" t="s">
        <v>350</v>
      </c>
      <c r="F23" s="199"/>
      <c r="G23" s="26"/>
    </row>
    <row r="24" spans="1:14" ht="21.95" customHeight="1" x14ac:dyDescent="0.25">
      <c r="A24" s="106" t="s">
        <v>344</v>
      </c>
      <c r="B24" s="109">
        <v>24</v>
      </c>
      <c r="C24" s="107">
        <v>21</v>
      </c>
      <c r="D24" s="108">
        <f t="shared" si="1"/>
        <v>0.875</v>
      </c>
      <c r="E24" s="202" t="s">
        <v>354</v>
      </c>
      <c r="F24" s="199"/>
      <c r="G24" s="26"/>
      <c r="H24" s="104"/>
      <c r="N24" s="144"/>
    </row>
    <row r="25" spans="1:14" ht="21.95" customHeight="1" x14ac:dyDescent="0.25">
      <c r="A25" s="106" t="s">
        <v>345</v>
      </c>
      <c r="B25" s="109">
        <v>24</v>
      </c>
      <c r="C25" s="109">
        <v>18</v>
      </c>
      <c r="D25" s="110">
        <f t="shared" si="1"/>
        <v>0.75</v>
      </c>
      <c r="E25" s="144" t="s">
        <v>222</v>
      </c>
      <c r="F25" s="199"/>
      <c r="G25" s="26"/>
      <c r="H25" s="104"/>
      <c r="N25" s="144"/>
    </row>
    <row r="26" spans="1:14" ht="21.95" customHeight="1" x14ac:dyDescent="0.25">
      <c r="A26" s="138"/>
      <c r="B26" s="138"/>
      <c r="C26" s="140"/>
      <c r="D26" s="138"/>
      <c r="E26" s="138"/>
      <c r="F26" s="140"/>
      <c r="G26" s="138"/>
      <c r="H26" s="138"/>
    </row>
    <row r="27" spans="1:14" ht="36" customHeight="1" x14ac:dyDescent="0.3">
      <c r="A27" s="227" t="s">
        <v>197</v>
      </c>
      <c r="B27" s="227"/>
      <c r="C27" s="227"/>
      <c r="D27" s="227"/>
      <c r="E27" s="227"/>
      <c r="F27" s="227"/>
      <c r="G27" s="227"/>
      <c r="H27" s="227"/>
    </row>
    <row r="28" spans="1:14" ht="27.95" customHeight="1" x14ac:dyDescent="0.25">
      <c r="A28" s="101" t="s">
        <v>28</v>
      </c>
      <c r="B28" s="101" t="s">
        <v>29</v>
      </c>
      <c r="C28" s="101" t="s">
        <v>30</v>
      </c>
      <c r="D28" s="101" t="s">
        <v>31</v>
      </c>
      <c r="E28" s="101" t="s">
        <v>213</v>
      </c>
      <c r="F28" s="102" t="s">
        <v>2</v>
      </c>
      <c r="G28" s="103" t="s">
        <v>0</v>
      </c>
      <c r="H28" s="104">
        <v>28</v>
      </c>
    </row>
    <row r="29" spans="1:14" ht="21.95" customHeight="1" x14ac:dyDescent="0.25">
      <c r="A29" s="142" t="s">
        <v>99</v>
      </c>
      <c r="B29" s="109">
        <v>28</v>
      </c>
      <c r="C29" s="109">
        <v>26</v>
      </c>
      <c r="D29" s="108">
        <f t="shared" ref="D29:D34" si="2">C29/B29</f>
        <v>0.9285714285714286</v>
      </c>
      <c r="E29" s="144" t="s">
        <v>299</v>
      </c>
      <c r="F29" s="163" t="s">
        <v>260</v>
      </c>
      <c r="G29" s="103" t="s">
        <v>0</v>
      </c>
      <c r="H29" s="111">
        <v>19</v>
      </c>
    </row>
    <row r="30" spans="1:14" ht="21.95" customHeight="1" x14ac:dyDescent="0.25">
      <c r="A30" s="142" t="s">
        <v>201</v>
      </c>
      <c r="B30" s="103">
        <v>28</v>
      </c>
      <c r="C30" s="103">
        <v>27</v>
      </c>
      <c r="D30" s="108">
        <f t="shared" si="2"/>
        <v>0.9642857142857143</v>
      </c>
      <c r="E30" s="144" t="s">
        <v>350</v>
      </c>
      <c r="F30" s="142"/>
      <c r="G30" s="103"/>
      <c r="H30" s="103"/>
    </row>
    <row r="31" spans="1:14" ht="21.95" customHeight="1" x14ac:dyDescent="0.3">
      <c r="A31" s="142" t="s">
        <v>71</v>
      </c>
      <c r="B31" s="103">
        <v>28</v>
      </c>
      <c r="C31" s="111">
        <v>24</v>
      </c>
      <c r="D31" s="108">
        <f t="shared" si="2"/>
        <v>0.8571428571428571</v>
      </c>
      <c r="E31" s="144" t="s">
        <v>324</v>
      </c>
      <c r="F31" s="104" t="s">
        <v>44</v>
      </c>
      <c r="G31" s="104" t="s">
        <v>45</v>
      </c>
      <c r="H31" s="188">
        <f>H29/H28</f>
        <v>0.6785714285714286</v>
      </c>
    </row>
    <row r="32" spans="1:14" ht="21.95" customHeight="1" x14ac:dyDescent="0.3">
      <c r="A32" s="142" t="s">
        <v>51</v>
      </c>
      <c r="B32" s="103">
        <v>28</v>
      </c>
      <c r="C32" s="111">
        <v>26</v>
      </c>
      <c r="D32" s="108">
        <f t="shared" si="2"/>
        <v>0.9285714285714286</v>
      </c>
      <c r="E32" s="144" t="s">
        <v>325</v>
      </c>
      <c r="F32" s="104"/>
      <c r="G32" s="104"/>
      <c r="H32" s="188"/>
    </row>
    <row r="33" spans="1:9" ht="21.95" customHeight="1" x14ac:dyDescent="0.25">
      <c r="A33" s="142" t="s">
        <v>107</v>
      </c>
      <c r="B33" s="103">
        <v>28</v>
      </c>
      <c r="C33" s="103">
        <v>20</v>
      </c>
      <c r="D33" s="108">
        <f t="shared" si="2"/>
        <v>0.7142857142857143</v>
      </c>
      <c r="E33" s="144" t="s">
        <v>257</v>
      </c>
      <c r="F33" s="200"/>
      <c r="G33" s="201"/>
      <c r="H33" s="111"/>
    </row>
    <row r="34" spans="1:9" ht="21.95" customHeight="1" x14ac:dyDescent="0.25">
      <c r="A34" s="142" t="s">
        <v>344</v>
      </c>
      <c r="B34" s="103">
        <v>28</v>
      </c>
      <c r="C34" s="103">
        <v>28</v>
      </c>
      <c r="D34" s="110">
        <f t="shared" si="2"/>
        <v>1</v>
      </c>
      <c r="E34" s="144" t="s">
        <v>355</v>
      </c>
      <c r="F34" s="142"/>
      <c r="G34" s="103"/>
      <c r="H34" s="103"/>
    </row>
    <row r="35" spans="1:9" ht="21.95" customHeight="1" x14ac:dyDescent="0.25">
      <c r="A35" s="138"/>
      <c r="B35" s="138"/>
      <c r="C35" s="140"/>
      <c r="D35" s="138"/>
      <c r="E35" s="138"/>
      <c r="F35" s="138"/>
      <c r="G35" s="138"/>
      <c r="H35" s="138"/>
      <c r="I35" s="138"/>
    </row>
  </sheetData>
  <mergeCells count="7">
    <mergeCell ref="A27:H27"/>
    <mergeCell ref="A1:I1"/>
    <mergeCell ref="A2:J2"/>
    <mergeCell ref="A3:H3"/>
    <mergeCell ref="A4:H4"/>
    <mergeCell ref="A6:H6"/>
    <mergeCell ref="A18:H18"/>
  </mergeCells>
  <pageMargins left="0.74803149606299213" right="0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A12" sqref="A12"/>
    </sheetView>
  </sheetViews>
  <sheetFormatPr defaultRowHeight="24.95" customHeight="1" x14ac:dyDescent="0.25"/>
  <cols>
    <col min="1" max="1" width="18.75" style="105" customWidth="1"/>
    <col min="2" max="2" width="8.875" style="105" customWidth="1"/>
    <col min="3" max="3" width="6.75" style="105" customWidth="1"/>
    <col min="4" max="4" width="10" style="105" customWidth="1"/>
    <col min="5" max="5" width="14.75" style="105" customWidth="1"/>
    <col min="6" max="6" width="18.5" style="105" customWidth="1"/>
    <col min="7" max="7" width="1.375" style="105" customWidth="1"/>
    <col min="8" max="8" width="7.5" style="105" customWidth="1"/>
    <col min="9" max="9" width="9" style="105" hidden="1" customWidth="1"/>
    <col min="10" max="10" width="0.625" style="105" customWidth="1"/>
    <col min="11" max="12" width="9" style="105"/>
    <col min="13" max="13" width="8.625" style="105" customWidth="1"/>
    <col min="14" max="14" width="9" style="105" hidden="1" customWidth="1"/>
    <col min="15" max="16384" width="9" style="105"/>
  </cols>
  <sheetData>
    <row r="1" spans="1:11" ht="19.5" customHeight="1" x14ac:dyDescent="0.3">
      <c r="A1" s="231" t="s">
        <v>12</v>
      </c>
      <c r="B1" s="231"/>
      <c r="C1" s="231"/>
      <c r="D1" s="231"/>
      <c r="E1" s="231"/>
      <c r="F1" s="231"/>
      <c r="G1" s="231"/>
      <c r="H1" s="231"/>
      <c r="I1" s="231"/>
    </row>
    <row r="2" spans="1:11" ht="21" customHeight="1" x14ac:dyDescent="0.3">
      <c r="A2" s="231" t="s">
        <v>364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1" ht="22.5" customHeight="1" x14ac:dyDescent="0.3">
      <c r="A3" s="231" t="s">
        <v>58</v>
      </c>
      <c r="B3" s="231"/>
      <c r="C3" s="231"/>
      <c r="D3" s="231"/>
      <c r="E3" s="231"/>
      <c r="F3" s="231"/>
      <c r="G3" s="231"/>
      <c r="H3" s="231"/>
      <c r="I3" s="197"/>
    </row>
    <row r="4" spans="1:11" ht="22.5" customHeight="1" x14ac:dyDescent="0.3">
      <c r="A4" s="230" t="s">
        <v>369</v>
      </c>
      <c r="B4" s="230"/>
      <c r="C4" s="230"/>
      <c r="D4" s="230"/>
      <c r="E4" s="230"/>
      <c r="F4" s="230"/>
      <c r="G4" s="230"/>
      <c r="H4" s="230"/>
      <c r="I4" s="197"/>
    </row>
    <row r="5" spans="1:11" ht="4.5" customHeight="1" x14ac:dyDescent="0.3">
      <c r="A5" s="197"/>
      <c r="B5" s="197"/>
      <c r="C5" s="197"/>
      <c r="D5" s="197"/>
      <c r="E5" s="197"/>
      <c r="F5" s="197"/>
      <c r="G5" s="197"/>
      <c r="H5" s="197"/>
      <c r="I5" s="197"/>
    </row>
    <row r="6" spans="1:11" ht="25.5" customHeight="1" x14ac:dyDescent="0.25">
      <c r="A6" s="225" t="s">
        <v>365</v>
      </c>
      <c r="B6" s="225"/>
      <c r="C6" s="225"/>
      <c r="D6" s="225"/>
      <c r="E6" s="225"/>
      <c r="F6" s="225"/>
      <c r="G6" s="225"/>
      <c r="H6" s="225"/>
    </row>
    <row r="7" spans="1:11" ht="21.75" customHeight="1" x14ac:dyDescent="0.25">
      <c r="A7" s="101" t="s">
        <v>28</v>
      </c>
      <c r="B7" s="101" t="s">
        <v>29</v>
      </c>
      <c r="C7" s="101" t="s">
        <v>30</v>
      </c>
      <c r="D7" s="101" t="s">
        <v>31</v>
      </c>
      <c r="E7" s="101" t="s">
        <v>213</v>
      </c>
    </row>
    <row r="8" spans="1:11" ht="18.600000000000001" customHeight="1" x14ac:dyDescent="0.25">
      <c r="A8" s="106" t="s">
        <v>41</v>
      </c>
      <c r="B8" s="107">
        <v>69</v>
      </c>
      <c r="C8" s="107">
        <v>68</v>
      </c>
      <c r="D8" s="108">
        <f t="shared" ref="D8:D10" si="0">C8/B8</f>
        <v>0.98550724637681164</v>
      </c>
      <c r="E8" s="144" t="s">
        <v>288</v>
      </c>
      <c r="F8" s="102" t="s">
        <v>2</v>
      </c>
      <c r="G8" s="103" t="s">
        <v>0</v>
      </c>
      <c r="H8" s="104">
        <v>69</v>
      </c>
    </row>
    <row r="9" spans="1:11" ht="18.600000000000001" customHeight="1" x14ac:dyDescent="0.25">
      <c r="A9" s="106" t="s">
        <v>40</v>
      </c>
      <c r="B9" s="107">
        <v>34</v>
      </c>
      <c r="C9" s="107">
        <v>34</v>
      </c>
      <c r="D9" s="108">
        <f t="shared" si="0"/>
        <v>1</v>
      </c>
      <c r="E9" s="144" t="s">
        <v>286</v>
      </c>
      <c r="F9" s="26" t="s">
        <v>18</v>
      </c>
      <c r="G9" s="103" t="s">
        <v>0</v>
      </c>
      <c r="H9" s="104">
        <v>54</v>
      </c>
    </row>
    <row r="10" spans="1:11" ht="18.600000000000001" customHeight="1" x14ac:dyDescent="0.25">
      <c r="A10" s="106" t="s">
        <v>42</v>
      </c>
      <c r="B10" s="107">
        <v>35</v>
      </c>
      <c r="C10" s="107">
        <v>35</v>
      </c>
      <c r="D10" s="110">
        <f t="shared" si="0"/>
        <v>1</v>
      </c>
      <c r="E10" s="144" t="s">
        <v>216</v>
      </c>
      <c r="F10" s="198"/>
      <c r="G10" s="26"/>
      <c r="H10" s="111"/>
    </row>
    <row r="11" spans="1:11" ht="18.600000000000001" customHeight="1" x14ac:dyDescent="0.3">
      <c r="A11" s="106" t="s">
        <v>56</v>
      </c>
      <c r="B11" s="109">
        <v>69</v>
      </c>
      <c r="C11" s="107">
        <v>55</v>
      </c>
      <c r="D11" s="108">
        <f>C11/B11</f>
        <v>0.79710144927536231</v>
      </c>
      <c r="E11" s="144" t="s">
        <v>325</v>
      </c>
      <c r="F11" s="113" t="s">
        <v>44</v>
      </c>
      <c r="G11" s="113" t="s">
        <v>45</v>
      </c>
      <c r="H11" s="114">
        <f>H9/H8</f>
        <v>0.78260869565217395</v>
      </c>
    </row>
    <row r="12" spans="1:11" ht="18.600000000000001" customHeight="1" x14ac:dyDescent="0.3">
      <c r="A12" s="106" t="s">
        <v>194</v>
      </c>
      <c r="B12" s="109">
        <v>69</v>
      </c>
      <c r="C12" s="107">
        <v>66</v>
      </c>
      <c r="D12" s="108">
        <f>C12/B12</f>
        <v>0.95652173913043481</v>
      </c>
      <c r="E12" s="144" t="s">
        <v>370</v>
      </c>
      <c r="F12" s="113"/>
      <c r="G12" s="113"/>
      <c r="H12" s="114"/>
    </row>
    <row r="13" spans="1:11" ht="18.600000000000001" customHeight="1" x14ac:dyDescent="0.25">
      <c r="A13" s="106" t="s">
        <v>347</v>
      </c>
      <c r="B13" s="109">
        <v>69</v>
      </c>
      <c r="C13" s="107">
        <v>68</v>
      </c>
      <c r="D13" s="110">
        <f>C13/B13</f>
        <v>0.98550724637681164</v>
      </c>
      <c r="E13" s="144" t="s">
        <v>289</v>
      </c>
      <c r="F13" s="198"/>
      <c r="G13" s="26"/>
    </row>
    <row r="14" spans="1:11" ht="18.600000000000001" customHeight="1" x14ac:dyDescent="0.25">
      <c r="A14" s="142" t="s">
        <v>348</v>
      </c>
      <c r="B14" s="109">
        <v>69</v>
      </c>
      <c r="C14" s="107">
        <v>61</v>
      </c>
      <c r="D14" s="108">
        <f>C14/B14</f>
        <v>0.88405797101449279</v>
      </c>
      <c r="E14" s="144" t="s">
        <v>371</v>
      </c>
      <c r="F14" s="198"/>
      <c r="G14" s="26"/>
      <c r="K14" s="142" t="s">
        <v>3</v>
      </c>
    </row>
    <row r="15" spans="1:11" ht="18.600000000000001" customHeight="1" x14ac:dyDescent="0.25">
      <c r="A15" s="106" t="s">
        <v>333</v>
      </c>
      <c r="B15" s="109">
        <v>69</v>
      </c>
      <c r="C15" s="109">
        <v>69</v>
      </c>
      <c r="D15" s="110">
        <f>C15/B15</f>
        <v>1</v>
      </c>
      <c r="E15" s="144" t="s">
        <v>285</v>
      </c>
      <c r="F15" s="111"/>
    </row>
    <row r="16" spans="1:11" ht="10.5" customHeight="1" x14ac:dyDescent="0.25">
      <c r="A16" s="138"/>
      <c r="B16" s="138"/>
      <c r="C16" s="140"/>
      <c r="D16" s="138"/>
      <c r="E16" s="138"/>
      <c r="F16" s="140"/>
      <c r="G16" s="138"/>
      <c r="H16" s="138"/>
    </row>
    <row r="17" spans="1:11" ht="25.5" customHeight="1" x14ac:dyDescent="0.25">
      <c r="A17" s="225" t="s">
        <v>366</v>
      </c>
      <c r="B17" s="225"/>
      <c r="C17" s="225"/>
      <c r="D17" s="225"/>
      <c r="E17" s="225"/>
      <c r="F17" s="225"/>
      <c r="G17" s="225"/>
      <c r="H17" s="225"/>
    </row>
    <row r="18" spans="1:11" ht="21.75" customHeight="1" x14ac:dyDescent="0.25">
      <c r="A18" s="101" t="s">
        <v>28</v>
      </c>
      <c r="B18" s="101" t="s">
        <v>29</v>
      </c>
      <c r="C18" s="101" t="s">
        <v>30</v>
      </c>
      <c r="D18" s="101" t="s">
        <v>31</v>
      </c>
      <c r="E18" s="101" t="s">
        <v>213</v>
      </c>
    </row>
    <row r="19" spans="1:11" ht="18.600000000000001" customHeight="1" x14ac:dyDescent="0.25">
      <c r="A19" s="106" t="s">
        <v>41</v>
      </c>
      <c r="B19" s="107">
        <v>62</v>
      </c>
      <c r="C19" s="107">
        <v>61</v>
      </c>
      <c r="D19" s="108">
        <f t="shared" ref="D19:D29" si="1">C19/B19</f>
        <v>0.9838709677419355</v>
      </c>
      <c r="E19" s="144" t="s">
        <v>329</v>
      </c>
      <c r="F19" s="102" t="s">
        <v>302</v>
      </c>
      <c r="G19" s="103" t="s">
        <v>0</v>
      </c>
      <c r="H19" s="104">
        <v>65</v>
      </c>
    </row>
    <row r="20" spans="1:11" ht="18.600000000000001" customHeight="1" x14ac:dyDescent="0.25">
      <c r="A20" s="106" t="s">
        <v>40</v>
      </c>
      <c r="B20" s="107">
        <v>2</v>
      </c>
      <c r="C20" s="107">
        <v>2</v>
      </c>
      <c r="D20" s="110">
        <f t="shared" si="1"/>
        <v>1</v>
      </c>
      <c r="E20" s="144" t="s">
        <v>286</v>
      </c>
      <c r="F20" s="102" t="s">
        <v>2</v>
      </c>
      <c r="G20" s="103" t="s">
        <v>0</v>
      </c>
      <c r="H20" s="104">
        <v>62</v>
      </c>
    </row>
    <row r="21" spans="1:11" ht="18.600000000000001" customHeight="1" x14ac:dyDescent="0.25">
      <c r="A21" s="106" t="s">
        <v>42</v>
      </c>
      <c r="B21" s="107">
        <v>29</v>
      </c>
      <c r="C21" s="107">
        <v>29</v>
      </c>
      <c r="D21" s="110">
        <f t="shared" si="1"/>
        <v>1</v>
      </c>
      <c r="E21" s="144" t="s">
        <v>216</v>
      </c>
      <c r="F21" s="26" t="s">
        <v>18</v>
      </c>
      <c r="G21" s="103" t="s">
        <v>0</v>
      </c>
      <c r="H21" s="104">
        <v>52</v>
      </c>
    </row>
    <row r="22" spans="1:11" ht="18.600000000000001" customHeight="1" x14ac:dyDescent="0.25">
      <c r="A22" s="106" t="s">
        <v>43</v>
      </c>
      <c r="B22" s="109">
        <v>31</v>
      </c>
      <c r="C22" s="109">
        <v>31</v>
      </c>
      <c r="D22" s="110">
        <f t="shared" si="1"/>
        <v>1</v>
      </c>
      <c r="E22" s="144" t="s">
        <v>226</v>
      </c>
      <c r="F22" s="199"/>
      <c r="G22" s="26"/>
      <c r="H22" s="111"/>
    </row>
    <row r="23" spans="1:11" ht="18.600000000000001" customHeight="1" x14ac:dyDescent="0.3">
      <c r="A23" s="106" t="s">
        <v>56</v>
      </c>
      <c r="B23" s="109">
        <v>62</v>
      </c>
      <c r="C23" s="107">
        <v>57</v>
      </c>
      <c r="D23" s="108">
        <f t="shared" si="1"/>
        <v>0.91935483870967738</v>
      </c>
      <c r="E23" s="144" t="s">
        <v>290</v>
      </c>
      <c r="F23" s="113" t="s">
        <v>44</v>
      </c>
      <c r="G23" s="113" t="s">
        <v>45</v>
      </c>
      <c r="H23" s="114">
        <f>H21/H20</f>
        <v>0.83870967741935487</v>
      </c>
    </row>
    <row r="24" spans="1:11" ht="18.600000000000001" customHeight="1" x14ac:dyDescent="0.25">
      <c r="A24" s="106" t="s">
        <v>194</v>
      </c>
      <c r="B24" s="109">
        <v>62</v>
      </c>
      <c r="C24" s="107">
        <v>58</v>
      </c>
      <c r="D24" s="108">
        <v>0.93799999999999994</v>
      </c>
      <c r="E24" s="144" t="s">
        <v>283</v>
      </c>
      <c r="F24" s="198"/>
      <c r="G24" s="26"/>
    </row>
    <row r="25" spans="1:11" ht="18.600000000000001" customHeight="1" x14ac:dyDescent="0.25">
      <c r="A25" s="106" t="s">
        <v>347</v>
      </c>
      <c r="B25" s="109">
        <v>53</v>
      </c>
      <c r="C25" s="107">
        <v>52</v>
      </c>
      <c r="D25" s="108">
        <f t="shared" si="1"/>
        <v>0.98113207547169812</v>
      </c>
      <c r="E25" s="144" t="s">
        <v>275</v>
      </c>
      <c r="F25" s="198"/>
      <c r="G25" s="26"/>
      <c r="K25" s="142" t="s">
        <v>3</v>
      </c>
    </row>
    <row r="26" spans="1:11" ht="18.600000000000001" customHeight="1" x14ac:dyDescent="0.25">
      <c r="A26" s="142" t="s">
        <v>348</v>
      </c>
      <c r="B26" s="109">
        <v>53</v>
      </c>
      <c r="C26" s="107">
        <v>51</v>
      </c>
      <c r="D26" s="108">
        <v>0.92900000000000005</v>
      </c>
      <c r="E26" s="144" t="s">
        <v>354</v>
      </c>
      <c r="F26" s="111"/>
    </row>
    <row r="27" spans="1:11" ht="18.600000000000001" customHeight="1" x14ac:dyDescent="0.25">
      <c r="A27" s="106" t="s">
        <v>319</v>
      </c>
      <c r="B27" s="109">
        <v>9</v>
      </c>
      <c r="C27" s="107">
        <v>7</v>
      </c>
      <c r="D27" s="108">
        <f t="shared" si="1"/>
        <v>0.77777777777777779</v>
      </c>
      <c r="E27" s="144" t="s">
        <v>360</v>
      </c>
      <c r="F27" s="111"/>
    </row>
    <row r="28" spans="1:11" ht="18.600000000000001" customHeight="1" x14ac:dyDescent="0.25">
      <c r="A28" s="106" t="s">
        <v>320</v>
      </c>
      <c r="B28" s="109">
        <v>9</v>
      </c>
      <c r="C28" s="107">
        <v>9</v>
      </c>
      <c r="D28" s="108">
        <f t="shared" si="1"/>
        <v>1</v>
      </c>
      <c r="E28" s="144" t="s">
        <v>357</v>
      </c>
      <c r="F28" s="111"/>
    </row>
    <row r="29" spans="1:11" ht="18.600000000000001" customHeight="1" x14ac:dyDescent="0.25">
      <c r="A29" s="106" t="s">
        <v>317</v>
      </c>
      <c r="B29" s="109">
        <v>62</v>
      </c>
      <c r="C29" s="109">
        <v>62</v>
      </c>
      <c r="D29" s="110">
        <f t="shared" si="1"/>
        <v>1</v>
      </c>
      <c r="E29" s="144" t="s">
        <v>291</v>
      </c>
      <c r="F29" s="115"/>
    </row>
    <row r="30" spans="1:11" ht="10.5" customHeight="1" x14ac:dyDescent="0.25">
      <c r="A30" s="138"/>
      <c r="B30" s="138"/>
      <c r="C30" s="140"/>
      <c r="D30" s="138"/>
      <c r="E30" s="138"/>
      <c r="F30" s="140"/>
      <c r="G30" s="138"/>
      <c r="H30" s="138"/>
    </row>
    <row r="31" spans="1:11" ht="25.5" customHeight="1" x14ac:dyDescent="0.25">
      <c r="A31" s="225" t="s">
        <v>367</v>
      </c>
      <c r="B31" s="225"/>
      <c r="C31" s="225"/>
      <c r="D31" s="225"/>
      <c r="E31" s="225"/>
      <c r="F31" s="225"/>
      <c r="G31" s="225"/>
      <c r="H31" s="225"/>
    </row>
    <row r="32" spans="1:11" ht="21.75" customHeight="1" x14ac:dyDescent="0.25">
      <c r="A32" s="101" t="s">
        <v>28</v>
      </c>
      <c r="B32" s="101" t="s">
        <v>29</v>
      </c>
      <c r="C32" s="101" t="s">
        <v>30</v>
      </c>
      <c r="D32" s="101" t="s">
        <v>31</v>
      </c>
      <c r="E32" s="101" t="s">
        <v>213</v>
      </c>
    </row>
    <row r="33" spans="1:11" ht="18.600000000000001" customHeight="1" x14ac:dyDescent="0.25">
      <c r="A33" s="106" t="s">
        <v>41</v>
      </c>
      <c r="B33" s="107">
        <v>61</v>
      </c>
      <c r="C33" s="107">
        <v>61</v>
      </c>
      <c r="D33" s="108">
        <f t="shared" ref="D33:D35" si="2">C33/B33</f>
        <v>1</v>
      </c>
      <c r="E33" s="144" t="s">
        <v>288</v>
      </c>
      <c r="F33" s="102" t="s">
        <v>2</v>
      </c>
      <c r="G33" s="103" t="s">
        <v>0</v>
      </c>
      <c r="H33" s="104">
        <v>61</v>
      </c>
    </row>
    <row r="34" spans="1:11" ht="18.600000000000001" customHeight="1" x14ac:dyDescent="0.25">
      <c r="A34" s="106" t="s">
        <v>40</v>
      </c>
      <c r="B34" s="107">
        <v>27</v>
      </c>
      <c r="C34" s="107">
        <v>27</v>
      </c>
      <c r="D34" s="110">
        <f t="shared" si="2"/>
        <v>1</v>
      </c>
      <c r="E34" s="144" t="s">
        <v>286</v>
      </c>
      <c r="F34" s="26" t="s">
        <v>18</v>
      </c>
      <c r="G34" s="103" t="s">
        <v>0</v>
      </c>
      <c r="H34" s="104">
        <v>55</v>
      </c>
    </row>
    <row r="35" spans="1:11" ht="18.600000000000001" customHeight="1" x14ac:dyDescent="0.25">
      <c r="A35" s="106" t="s">
        <v>42</v>
      </c>
      <c r="B35" s="107">
        <v>34</v>
      </c>
      <c r="C35" s="107">
        <v>34</v>
      </c>
      <c r="D35" s="108">
        <f t="shared" si="2"/>
        <v>1</v>
      </c>
      <c r="E35" s="144" t="s">
        <v>216</v>
      </c>
      <c r="F35" s="198"/>
      <c r="G35" s="26"/>
      <c r="H35" s="111"/>
    </row>
    <row r="36" spans="1:11" ht="18.600000000000001" customHeight="1" x14ac:dyDescent="0.3">
      <c r="A36" s="106" t="s">
        <v>56</v>
      </c>
      <c r="B36" s="109">
        <v>61</v>
      </c>
      <c r="C36" s="107">
        <v>60</v>
      </c>
      <c r="D36" s="108">
        <f>C36/B36</f>
        <v>0.98360655737704916</v>
      </c>
      <c r="E36" s="144" t="s">
        <v>299</v>
      </c>
      <c r="F36" s="113" t="s">
        <v>44</v>
      </c>
      <c r="G36" s="113" t="s">
        <v>45</v>
      </c>
      <c r="H36" s="114">
        <f>H34/H33</f>
        <v>0.90163934426229508</v>
      </c>
    </row>
    <row r="37" spans="1:11" ht="18.600000000000001" customHeight="1" x14ac:dyDescent="0.3">
      <c r="A37" s="106" t="s">
        <v>326</v>
      </c>
      <c r="B37" s="109">
        <v>61</v>
      </c>
      <c r="C37" s="107">
        <v>59</v>
      </c>
      <c r="D37" s="108">
        <f>C37/B37</f>
        <v>0.96721311475409832</v>
      </c>
      <c r="E37" s="144" t="s">
        <v>271</v>
      </c>
      <c r="F37" s="113"/>
      <c r="G37" s="113"/>
      <c r="H37" s="114"/>
    </row>
    <row r="38" spans="1:11" ht="18.600000000000001" customHeight="1" x14ac:dyDescent="0.25">
      <c r="A38" s="106" t="s">
        <v>327</v>
      </c>
      <c r="B38" s="109">
        <v>61</v>
      </c>
      <c r="C38" s="107">
        <v>59</v>
      </c>
      <c r="D38" s="108">
        <f>C38/B38</f>
        <v>0.96721311475409832</v>
      </c>
      <c r="E38" s="144" t="s">
        <v>247</v>
      </c>
      <c r="F38" s="198"/>
      <c r="G38" s="26"/>
    </row>
    <row r="39" spans="1:11" ht="18.600000000000001" customHeight="1" x14ac:dyDescent="0.25">
      <c r="A39" s="142" t="s">
        <v>173</v>
      </c>
      <c r="B39" s="109">
        <v>61</v>
      </c>
      <c r="C39" s="107">
        <v>60</v>
      </c>
      <c r="D39" s="108">
        <f>C39/B39</f>
        <v>0.98360655737704916</v>
      </c>
      <c r="E39" s="144" t="s">
        <v>222</v>
      </c>
      <c r="F39" s="198"/>
      <c r="G39" s="26"/>
      <c r="K39" s="142" t="s">
        <v>3</v>
      </c>
    </row>
    <row r="40" spans="1:11" ht="18.600000000000001" customHeight="1" x14ac:dyDescent="0.25">
      <c r="A40" s="106"/>
      <c r="B40" s="109"/>
      <c r="C40" s="109"/>
      <c r="D40" s="108"/>
      <c r="E40" s="144"/>
      <c r="F40" s="111"/>
    </row>
    <row r="41" spans="1:11" ht="10.5" customHeight="1" x14ac:dyDescent="0.25">
      <c r="A41" s="138"/>
      <c r="B41" s="138"/>
      <c r="C41" s="140"/>
      <c r="D41" s="138"/>
      <c r="E41" s="138"/>
      <c r="F41" s="140"/>
      <c r="G41" s="138"/>
      <c r="H41" s="138"/>
    </row>
    <row r="42" spans="1:11" ht="27" customHeight="1" x14ac:dyDescent="0.25">
      <c r="A42" s="26"/>
      <c r="B42" s="26"/>
      <c r="C42" s="153"/>
      <c r="D42" s="26"/>
      <c r="E42" s="26"/>
      <c r="F42" s="153"/>
      <c r="G42" s="26"/>
      <c r="H42" s="26"/>
    </row>
    <row r="43" spans="1:11" ht="32.25" customHeight="1" x14ac:dyDescent="0.25">
      <c r="A43" s="225" t="s">
        <v>368</v>
      </c>
      <c r="B43" s="225"/>
      <c r="C43" s="225"/>
      <c r="D43" s="225"/>
      <c r="E43" s="225"/>
      <c r="F43" s="225"/>
      <c r="G43" s="225"/>
      <c r="H43" s="225"/>
    </row>
    <row r="44" spans="1:11" ht="21.75" customHeight="1" x14ac:dyDescent="0.25">
      <c r="A44" s="101" t="s">
        <v>28</v>
      </c>
      <c r="B44" s="101" t="s">
        <v>29</v>
      </c>
      <c r="C44" s="101" t="s">
        <v>30</v>
      </c>
      <c r="D44" s="101" t="s">
        <v>31</v>
      </c>
      <c r="E44" s="101" t="s">
        <v>213</v>
      </c>
    </row>
    <row r="45" spans="1:11" ht="18.600000000000001" customHeight="1" x14ac:dyDescent="0.25">
      <c r="A45" s="106" t="s">
        <v>41</v>
      </c>
      <c r="B45" s="107">
        <v>49</v>
      </c>
      <c r="C45" s="107">
        <v>49</v>
      </c>
      <c r="D45" s="110">
        <f t="shared" ref="D45:D54" si="3">C45/B45</f>
        <v>1</v>
      </c>
      <c r="E45" s="144" t="s">
        <v>300</v>
      </c>
      <c r="F45" s="102" t="s">
        <v>2</v>
      </c>
      <c r="G45" s="103" t="s">
        <v>0</v>
      </c>
      <c r="H45" s="104">
        <v>49</v>
      </c>
    </row>
    <row r="46" spans="1:11" ht="18.600000000000001" customHeight="1" x14ac:dyDescent="0.25">
      <c r="A46" s="106" t="s">
        <v>40</v>
      </c>
      <c r="B46" s="107">
        <v>4</v>
      </c>
      <c r="C46" s="107">
        <v>4</v>
      </c>
      <c r="D46" s="110">
        <f t="shared" si="3"/>
        <v>1</v>
      </c>
      <c r="E46" s="144" t="s">
        <v>286</v>
      </c>
      <c r="F46" s="26" t="s">
        <v>18</v>
      </c>
      <c r="G46" s="103" t="s">
        <v>0</v>
      </c>
      <c r="H46" s="104">
        <v>45</v>
      </c>
    </row>
    <row r="47" spans="1:11" ht="18.600000000000001" customHeight="1" x14ac:dyDescent="0.25">
      <c r="A47" s="106" t="s">
        <v>42</v>
      </c>
      <c r="B47" s="107">
        <v>20</v>
      </c>
      <c r="C47" s="107">
        <v>19</v>
      </c>
      <c r="D47" s="110">
        <f t="shared" si="3"/>
        <v>0.95</v>
      </c>
      <c r="E47" s="144" t="s">
        <v>216</v>
      </c>
      <c r="F47" s="199"/>
      <c r="G47" s="26"/>
      <c r="H47" s="111"/>
    </row>
    <row r="48" spans="1:11" ht="18.600000000000001" customHeight="1" x14ac:dyDescent="0.3">
      <c r="A48" s="106" t="s">
        <v>43</v>
      </c>
      <c r="B48" s="109">
        <v>25</v>
      </c>
      <c r="C48" s="109">
        <v>25</v>
      </c>
      <c r="D48" s="110">
        <f t="shared" si="3"/>
        <v>1</v>
      </c>
      <c r="E48" s="144" t="s">
        <v>226</v>
      </c>
      <c r="F48" s="113" t="s">
        <v>44</v>
      </c>
      <c r="G48" s="113" t="s">
        <v>45</v>
      </c>
      <c r="H48" s="114">
        <f>H46/H45</f>
        <v>0.91836734693877553</v>
      </c>
    </row>
    <row r="49" spans="1:11" ht="18.600000000000001" customHeight="1" x14ac:dyDescent="0.25">
      <c r="A49" s="106" t="s">
        <v>56</v>
      </c>
      <c r="B49" s="109">
        <v>49</v>
      </c>
      <c r="C49" s="107">
        <v>48</v>
      </c>
      <c r="D49" s="108">
        <f t="shared" si="3"/>
        <v>0.97959183673469385</v>
      </c>
      <c r="E49" s="144" t="s">
        <v>330</v>
      </c>
      <c r="F49" s="199"/>
      <c r="G49" s="26"/>
    </row>
    <row r="50" spans="1:11" ht="18.600000000000001" customHeight="1" x14ac:dyDescent="0.25">
      <c r="A50" s="106" t="s">
        <v>328</v>
      </c>
      <c r="B50" s="109">
        <v>49</v>
      </c>
      <c r="C50" s="107">
        <v>46</v>
      </c>
      <c r="D50" s="108">
        <f t="shared" si="3"/>
        <v>0.93877551020408168</v>
      </c>
      <c r="E50" s="144" t="s">
        <v>275</v>
      </c>
      <c r="F50" s="199"/>
      <c r="G50" s="26"/>
    </row>
    <row r="51" spans="1:11" ht="18.600000000000001" customHeight="1" x14ac:dyDescent="0.25">
      <c r="A51" s="106" t="s">
        <v>327</v>
      </c>
      <c r="B51" s="109">
        <v>33</v>
      </c>
      <c r="C51" s="107">
        <v>33</v>
      </c>
      <c r="D51" s="110">
        <f t="shared" si="3"/>
        <v>1</v>
      </c>
      <c r="E51" s="144" t="s">
        <v>372</v>
      </c>
      <c r="F51" s="198"/>
      <c r="G51" s="26"/>
      <c r="K51" s="142" t="s">
        <v>3</v>
      </c>
    </row>
    <row r="52" spans="1:11" ht="18.600000000000001" customHeight="1" x14ac:dyDescent="0.25">
      <c r="A52" s="142" t="s">
        <v>173</v>
      </c>
      <c r="B52" s="109">
        <v>33</v>
      </c>
      <c r="C52" s="107">
        <v>33</v>
      </c>
      <c r="D52" s="110">
        <f t="shared" si="3"/>
        <v>1</v>
      </c>
      <c r="E52" s="144" t="s">
        <v>222</v>
      </c>
      <c r="F52" s="111"/>
    </row>
    <row r="53" spans="1:11" ht="18.600000000000001" customHeight="1" x14ac:dyDescent="0.25">
      <c r="A53" s="106" t="s">
        <v>321</v>
      </c>
      <c r="B53" s="109">
        <v>16</v>
      </c>
      <c r="C53" s="107">
        <v>16</v>
      </c>
      <c r="D53" s="110">
        <f t="shared" si="3"/>
        <v>1</v>
      </c>
      <c r="E53" s="144" t="s">
        <v>357</v>
      </c>
      <c r="F53" s="111"/>
    </row>
    <row r="54" spans="1:11" ht="18.600000000000001" customHeight="1" x14ac:dyDescent="0.25">
      <c r="A54" s="106" t="s">
        <v>322</v>
      </c>
      <c r="B54" s="109">
        <v>16</v>
      </c>
      <c r="C54" s="107">
        <v>16</v>
      </c>
      <c r="D54" s="110">
        <f t="shared" si="3"/>
        <v>1</v>
      </c>
      <c r="E54" s="144" t="s">
        <v>358</v>
      </c>
      <c r="F54" s="111"/>
    </row>
    <row r="55" spans="1:11" ht="18.600000000000001" customHeight="1" x14ac:dyDescent="0.25">
      <c r="A55" s="106"/>
      <c r="B55" s="109"/>
      <c r="C55" s="109"/>
      <c r="D55" s="110"/>
      <c r="E55" s="144"/>
      <c r="F55" s="115"/>
    </row>
    <row r="56" spans="1:11" ht="10.5" customHeight="1" x14ac:dyDescent="0.25">
      <c r="A56" s="138"/>
      <c r="B56" s="138"/>
      <c r="C56" s="140"/>
      <c r="D56" s="138"/>
      <c r="E56" s="138"/>
      <c r="F56" s="140"/>
      <c r="G56" s="138"/>
      <c r="H56" s="138"/>
    </row>
    <row r="57" spans="1:11" ht="19.5" customHeight="1" x14ac:dyDescent="0.3">
      <c r="A57" s="226" t="s">
        <v>175</v>
      </c>
      <c r="B57" s="226"/>
      <c r="C57" s="226"/>
      <c r="D57" s="226"/>
      <c r="E57" s="226"/>
      <c r="F57" s="226"/>
      <c r="G57" s="226"/>
      <c r="H57" s="226"/>
    </row>
    <row r="58" spans="1:11" ht="21" customHeight="1" x14ac:dyDescent="0.25">
      <c r="A58" s="101" t="s">
        <v>28</v>
      </c>
      <c r="B58" s="101" t="s">
        <v>29</v>
      </c>
      <c r="C58" s="101" t="s">
        <v>30</v>
      </c>
      <c r="D58" s="101" t="s">
        <v>31</v>
      </c>
      <c r="E58" s="101" t="s">
        <v>213</v>
      </c>
      <c r="F58" s="102" t="s">
        <v>2</v>
      </c>
      <c r="G58" s="103" t="s">
        <v>0</v>
      </c>
      <c r="H58" s="104">
        <v>82</v>
      </c>
    </row>
    <row r="59" spans="1:11" ht="21" customHeight="1" x14ac:dyDescent="0.25">
      <c r="A59" s="142" t="s">
        <v>346</v>
      </c>
      <c r="B59" s="103">
        <v>82</v>
      </c>
      <c r="C59" s="111">
        <v>77</v>
      </c>
      <c r="D59" s="108">
        <f t="shared" ref="D59:D64" si="4">C59/B59</f>
        <v>0.93902439024390238</v>
      </c>
      <c r="E59" s="144" t="s">
        <v>362</v>
      </c>
      <c r="F59" s="26" t="s">
        <v>18</v>
      </c>
      <c r="G59" s="103" t="s">
        <v>0</v>
      </c>
      <c r="H59" s="104">
        <v>75</v>
      </c>
    </row>
    <row r="60" spans="1:11" ht="21" customHeight="1" x14ac:dyDescent="0.25">
      <c r="A60" s="142" t="s">
        <v>51</v>
      </c>
      <c r="B60" s="103">
        <v>82</v>
      </c>
      <c r="C60" s="103">
        <v>82</v>
      </c>
      <c r="D60" s="108">
        <f t="shared" si="4"/>
        <v>1</v>
      </c>
      <c r="E60" s="144" t="s">
        <v>272</v>
      </c>
      <c r="F60" s="199"/>
      <c r="G60" s="26"/>
      <c r="H60" s="111"/>
    </row>
    <row r="61" spans="1:11" ht="21" customHeight="1" x14ac:dyDescent="0.3">
      <c r="A61" s="142" t="s">
        <v>61</v>
      </c>
      <c r="B61" s="103">
        <v>82</v>
      </c>
      <c r="C61" s="111">
        <v>80</v>
      </c>
      <c r="D61" s="108">
        <f t="shared" si="4"/>
        <v>0.97560975609756095</v>
      </c>
      <c r="E61" s="144" t="s">
        <v>363</v>
      </c>
      <c r="F61" s="113" t="s">
        <v>44</v>
      </c>
      <c r="G61" s="113" t="s">
        <v>45</v>
      </c>
      <c r="H61" s="114">
        <f>H59/H58</f>
        <v>0.91463414634146345</v>
      </c>
    </row>
    <row r="62" spans="1:11" ht="21" customHeight="1" x14ac:dyDescent="0.25">
      <c r="A62" s="142" t="s">
        <v>56</v>
      </c>
      <c r="B62" s="103">
        <v>82</v>
      </c>
      <c r="C62" s="111">
        <v>79</v>
      </c>
      <c r="D62" s="108">
        <f t="shared" si="4"/>
        <v>0.96341463414634143</v>
      </c>
      <c r="E62" s="144" t="s">
        <v>225</v>
      </c>
      <c r="F62" s="199"/>
      <c r="G62" s="26"/>
    </row>
    <row r="63" spans="1:11" ht="21" customHeight="1" x14ac:dyDescent="0.25">
      <c r="A63" s="142" t="s">
        <v>220</v>
      </c>
      <c r="B63" s="103">
        <v>82</v>
      </c>
      <c r="C63" s="103">
        <v>82</v>
      </c>
      <c r="D63" s="110">
        <f t="shared" si="4"/>
        <v>1</v>
      </c>
      <c r="E63" s="144" t="s">
        <v>324</v>
      </c>
      <c r="F63" s="199"/>
      <c r="G63" s="26"/>
    </row>
    <row r="64" spans="1:11" ht="21" customHeight="1" x14ac:dyDescent="0.25">
      <c r="A64" s="142" t="s">
        <v>173</v>
      </c>
      <c r="B64" s="103">
        <v>82</v>
      </c>
      <c r="C64" s="103">
        <v>82</v>
      </c>
      <c r="D64" s="110">
        <f t="shared" si="4"/>
        <v>1</v>
      </c>
      <c r="E64" s="144" t="s">
        <v>292</v>
      </c>
      <c r="F64" s="199"/>
      <c r="G64" s="26"/>
    </row>
    <row r="65" spans="1:9" ht="14.25" customHeight="1" x14ac:dyDescent="0.25">
      <c r="A65" s="138"/>
      <c r="B65" s="138"/>
      <c r="C65" s="140"/>
      <c r="D65" s="138"/>
      <c r="E65" s="138"/>
      <c r="F65" s="138"/>
      <c r="G65" s="138"/>
      <c r="H65" s="138"/>
      <c r="I65" s="138"/>
    </row>
  </sheetData>
  <mergeCells count="9">
    <mergeCell ref="A57:H57"/>
    <mergeCell ref="A31:H31"/>
    <mergeCell ref="A43:H43"/>
    <mergeCell ref="A1:I1"/>
    <mergeCell ref="A2:J2"/>
    <mergeCell ref="A3:H3"/>
    <mergeCell ref="A4:H4"/>
    <mergeCell ref="A6:H6"/>
    <mergeCell ref="A17:H17"/>
  </mergeCells>
  <pageMargins left="0.75" right="0" top="0.5" bottom="0.5" header="0.5" footer="0.5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19" workbookViewId="0">
      <selection activeCell="M30" sqref="M30"/>
    </sheetView>
  </sheetViews>
  <sheetFormatPr defaultRowHeight="15.75" x14ac:dyDescent="0.25"/>
  <cols>
    <col min="1" max="1" width="17.5" style="105" customWidth="1"/>
    <col min="2" max="2" width="8.625" style="105" customWidth="1"/>
    <col min="3" max="3" width="7" style="105" customWidth="1"/>
    <col min="4" max="4" width="10.25" style="105" customWidth="1"/>
    <col min="5" max="5" width="18.125" style="105" hidden="1" customWidth="1"/>
    <col min="6" max="6" width="18.75" style="105" customWidth="1"/>
    <col min="7" max="7" width="1.75" style="105" customWidth="1"/>
    <col min="8" max="8" width="8.125" style="105" customWidth="1"/>
    <col min="9" max="9" width="9" style="105" hidden="1" customWidth="1"/>
    <col min="10" max="10" width="0.375" style="105" hidden="1" customWidth="1"/>
    <col min="11" max="11" width="0.5" style="105" customWidth="1"/>
    <col min="12" max="16384" width="9" style="105"/>
  </cols>
  <sheetData>
    <row r="1" spans="1:9" ht="21.75" customHeight="1" x14ac:dyDescent="0.3">
      <c r="A1" s="231" t="s">
        <v>12</v>
      </c>
      <c r="B1" s="231"/>
      <c r="C1" s="231"/>
      <c r="D1" s="231"/>
      <c r="E1" s="231"/>
      <c r="F1" s="231"/>
      <c r="G1" s="231"/>
      <c r="H1" s="231"/>
      <c r="I1" s="231"/>
    </row>
    <row r="2" spans="1:9" ht="18" customHeight="1" x14ac:dyDescent="0.3">
      <c r="A2" s="231" t="s">
        <v>445</v>
      </c>
      <c r="B2" s="231"/>
      <c r="C2" s="231"/>
      <c r="D2" s="231"/>
      <c r="E2" s="231"/>
      <c r="F2" s="231"/>
      <c r="G2" s="231"/>
      <c r="H2" s="231"/>
      <c r="I2" s="231"/>
    </row>
    <row r="3" spans="1:9" ht="16.5" customHeight="1" x14ac:dyDescent="0.3">
      <c r="A3" s="231" t="s">
        <v>9</v>
      </c>
      <c r="B3" s="231"/>
      <c r="C3" s="231"/>
      <c r="D3" s="231"/>
      <c r="E3" s="231"/>
      <c r="F3" s="231"/>
      <c r="G3" s="231"/>
      <c r="H3" s="231"/>
      <c r="I3" s="214"/>
    </row>
    <row r="4" spans="1:9" ht="20.25" customHeight="1" x14ac:dyDescent="0.3">
      <c r="A4" s="230" t="s">
        <v>446</v>
      </c>
      <c r="B4" s="230"/>
      <c r="C4" s="230"/>
      <c r="D4" s="230"/>
      <c r="E4" s="230"/>
      <c r="F4" s="230"/>
      <c r="G4" s="230"/>
      <c r="H4" s="230"/>
    </row>
    <row r="5" spans="1:9" ht="6.75" customHeight="1" x14ac:dyDescent="0.25">
      <c r="A5" s="138"/>
      <c r="B5" s="139"/>
      <c r="C5" s="140"/>
      <c r="D5" s="138"/>
      <c r="E5" s="138"/>
      <c r="F5" s="138"/>
      <c r="G5" s="138"/>
      <c r="H5" s="138"/>
    </row>
    <row r="6" spans="1:9" ht="19.350000000000001" customHeight="1" x14ac:dyDescent="0.3">
      <c r="A6" s="234" t="s">
        <v>447</v>
      </c>
      <c r="B6" s="234"/>
      <c r="C6" s="234"/>
      <c r="D6" s="234"/>
      <c r="E6" s="234"/>
      <c r="F6" s="234"/>
      <c r="G6" s="234"/>
      <c r="H6" s="234"/>
    </row>
    <row r="7" spans="1:9" ht="19.350000000000001" customHeight="1" x14ac:dyDescent="0.25">
      <c r="A7" s="101" t="s">
        <v>28</v>
      </c>
      <c r="B7" s="101" t="s">
        <v>29</v>
      </c>
      <c r="C7" s="101" t="s">
        <v>30</v>
      </c>
      <c r="D7" s="101" t="s">
        <v>31</v>
      </c>
      <c r="E7" s="101" t="s">
        <v>213</v>
      </c>
      <c r="F7" s="102" t="s">
        <v>2</v>
      </c>
      <c r="G7" s="103" t="s">
        <v>0</v>
      </c>
      <c r="H7" s="104">
        <v>19</v>
      </c>
    </row>
    <row r="8" spans="1:9" ht="18.600000000000001" customHeight="1" x14ac:dyDescent="0.25">
      <c r="A8" s="106" t="s">
        <v>41</v>
      </c>
      <c r="B8" s="107">
        <v>19</v>
      </c>
      <c r="C8" s="107">
        <v>13</v>
      </c>
      <c r="D8" s="108">
        <f>C8/B8</f>
        <v>0.68421052631578949</v>
      </c>
      <c r="E8" s="144" t="s">
        <v>426</v>
      </c>
      <c r="F8" s="26" t="s">
        <v>18</v>
      </c>
      <c r="G8" s="103" t="s">
        <v>0</v>
      </c>
      <c r="H8" s="111">
        <v>6</v>
      </c>
    </row>
    <row r="9" spans="1:9" ht="18.600000000000001" customHeight="1" x14ac:dyDescent="0.25">
      <c r="A9" s="106" t="s">
        <v>40</v>
      </c>
      <c r="B9" s="109">
        <v>4</v>
      </c>
      <c r="C9" s="109">
        <v>3</v>
      </c>
      <c r="D9" s="108">
        <f t="shared" ref="D9:D16" si="0">C9/B9</f>
        <v>0.75</v>
      </c>
      <c r="E9" s="144" t="s">
        <v>427</v>
      </c>
      <c r="F9" s="199"/>
      <c r="G9" s="26"/>
    </row>
    <row r="10" spans="1:9" ht="18.600000000000001" customHeight="1" x14ac:dyDescent="0.3">
      <c r="A10" s="106" t="s">
        <v>42</v>
      </c>
      <c r="B10" s="107">
        <v>15</v>
      </c>
      <c r="C10" s="107">
        <v>14</v>
      </c>
      <c r="D10" s="108">
        <f t="shared" si="0"/>
        <v>0.93333333333333335</v>
      </c>
      <c r="E10" s="145" t="s">
        <v>428</v>
      </c>
      <c r="F10" s="199" t="s">
        <v>44</v>
      </c>
      <c r="G10" s="113" t="s">
        <v>45</v>
      </c>
      <c r="H10" s="114">
        <f>H8/H7</f>
        <v>0.31578947368421051</v>
      </c>
    </row>
    <row r="11" spans="1:9" ht="18.600000000000001" customHeight="1" x14ac:dyDescent="0.3">
      <c r="A11" s="106" t="s">
        <v>11</v>
      </c>
      <c r="B11" s="109">
        <v>19</v>
      </c>
      <c r="C11" s="107">
        <v>8</v>
      </c>
      <c r="D11" s="108">
        <f t="shared" si="0"/>
        <v>0.42105263157894735</v>
      </c>
      <c r="E11" s="144" t="s">
        <v>230</v>
      </c>
      <c r="F11" s="199"/>
      <c r="G11" s="113"/>
      <c r="H11" s="114"/>
    </row>
    <row r="12" spans="1:9" ht="18.600000000000001" customHeight="1" x14ac:dyDescent="0.25">
      <c r="A12" s="106" t="s">
        <v>32</v>
      </c>
      <c r="B12" s="109">
        <v>12</v>
      </c>
      <c r="C12" s="109">
        <v>3</v>
      </c>
      <c r="D12" s="108">
        <f t="shared" si="0"/>
        <v>0.25</v>
      </c>
      <c r="E12" s="144" t="s">
        <v>228</v>
      </c>
      <c r="F12" s="199"/>
      <c r="G12" s="26"/>
      <c r="H12" s="26"/>
    </row>
    <row r="13" spans="1:9" ht="18.600000000000001" customHeight="1" x14ac:dyDescent="0.25">
      <c r="A13" s="106" t="s">
        <v>33</v>
      </c>
      <c r="B13" s="109">
        <v>16</v>
      </c>
      <c r="C13" s="107">
        <v>11</v>
      </c>
      <c r="D13" s="108">
        <f t="shared" si="0"/>
        <v>0.6875</v>
      </c>
      <c r="E13" s="144" t="s">
        <v>287</v>
      </c>
      <c r="F13" s="199"/>
      <c r="G13" s="26"/>
      <c r="H13" s="26"/>
    </row>
    <row r="14" spans="1:9" ht="18.600000000000001" customHeight="1" x14ac:dyDescent="0.25">
      <c r="A14" s="106" t="s">
        <v>34</v>
      </c>
      <c r="B14" s="109">
        <v>7</v>
      </c>
      <c r="C14" s="107">
        <v>7</v>
      </c>
      <c r="D14" s="108">
        <f t="shared" si="0"/>
        <v>1</v>
      </c>
      <c r="E14" s="145" t="s">
        <v>429</v>
      </c>
      <c r="F14" s="199"/>
      <c r="G14" s="26"/>
      <c r="H14" s="26"/>
    </row>
    <row r="15" spans="1:9" ht="18.600000000000001" customHeight="1" x14ac:dyDescent="0.25">
      <c r="A15" s="106" t="s">
        <v>60</v>
      </c>
      <c r="B15" s="109">
        <v>3</v>
      </c>
      <c r="C15" s="109">
        <v>2</v>
      </c>
      <c r="D15" s="108">
        <f t="shared" si="0"/>
        <v>0.66666666666666663</v>
      </c>
      <c r="E15" s="145" t="s">
        <v>318</v>
      </c>
      <c r="F15" s="199"/>
      <c r="G15" s="26"/>
      <c r="H15" s="26"/>
    </row>
    <row r="16" spans="1:9" ht="18.600000000000001" customHeight="1" x14ac:dyDescent="0.25">
      <c r="A16" s="106" t="s">
        <v>179</v>
      </c>
      <c r="B16" s="109">
        <v>19</v>
      </c>
      <c r="C16" s="107">
        <v>18</v>
      </c>
      <c r="D16" s="108">
        <f t="shared" si="0"/>
        <v>0.94736842105263153</v>
      </c>
      <c r="E16" s="101" t="s">
        <v>275</v>
      </c>
      <c r="F16" s="199"/>
      <c r="G16" s="26"/>
      <c r="H16" s="26"/>
    </row>
    <row r="17" spans="1:17" ht="9.75" customHeight="1" x14ac:dyDescent="0.25">
      <c r="A17" s="138"/>
      <c r="B17" s="138"/>
      <c r="C17" s="140"/>
      <c r="D17" s="211"/>
      <c r="E17" s="138"/>
      <c r="F17" s="140"/>
      <c r="G17" s="138"/>
      <c r="H17" s="138"/>
    </row>
    <row r="18" spans="1:17" ht="19.350000000000001" customHeight="1" x14ac:dyDescent="0.3">
      <c r="A18" s="234" t="s">
        <v>205</v>
      </c>
      <c r="B18" s="234"/>
      <c r="C18" s="234"/>
      <c r="D18" s="234"/>
      <c r="E18" s="234"/>
      <c r="F18" s="234"/>
      <c r="G18" s="234"/>
      <c r="H18" s="234"/>
    </row>
    <row r="19" spans="1:17" ht="19.350000000000001" customHeight="1" x14ac:dyDescent="0.25">
      <c r="A19" s="101" t="s">
        <v>28</v>
      </c>
      <c r="B19" s="101" t="s">
        <v>29</v>
      </c>
      <c r="C19" s="101" t="s">
        <v>30</v>
      </c>
      <c r="D19" s="101" t="s">
        <v>31</v>
      </c>
      <c r="E19" s="101" t="s">
        <v>213</v>
      </c>
      <c r="F19" s="102" t="s">
        <v>2</v>
      </c>
      <c r="G19" s="103" t="s">
        <v>0</v>
      </c>
      <c r="H19" s="104">
        <v>19</v>
      </c>
      <c r="O19" s="105" t="s">
        <v>439</v>
      </c>
    </row>
    <row r="20" spans="1:17" ht="18.600000000000001" customHeight="1" x14ac:dyDescent="0.25">
      <c r="A20" s="106" t="s">
        <v>41</v>
      </c>
      <c r="B20" s="107">
        <v>19</v>
      </c>
      <c r="C20" s="107">
        <v>16</v>
      </c>
      <c r="D20" s="108">
        <f>C20/B20</f>
        <v>0.84210526315789469</v>
      </c>
      <c r="E20" s="144" t="s">
        <v>288</v>
      </c>
      <c r="F20" s="26" t="s">
        <v>18</v>
      </c>
      <c r="G20" s="103" t="s">
        <v>0</v>
      </c>
      <c r="H20" s="111">
        <v>13</v>
      </c>
    </row>
    <row r="21" spans="1:17" ht="18.600000000000001" customHeight="1" x14ac:dyDescent="0.25">
      <c r="A21" s="106" t="s">
        <v>40</v>
      </c>
      <c r="B21" s="109">
        <v>5</v>
      </c>
      <c r="C21" s="109">
        <v>5</v>
      </c>
      <c r="D21" s="110">
        <f t="shared" ref="D21:D28" si="1">C21/B21</f>
        <v>1</v>
      </c>
      <c r="E21" s="144" t="s">
        <v>232</v>
      </c>
      <c r="F21" s="199"/>
      <c r="G21" s="26"/>
    </row>
    <row r="22" spans="1:17" ht="18.600000000000001" customHeight="1" x14ac:dyDescent="0.3">
      <c r="A22" s="106" t="s">
        <v>42</v>
      </c>
      <c r="B22" s="107">
        <v>14</v>
      </c>
      <c r="C22" s="107">
        <v>14</v>
      </c>
      <c r="D22" s="108">
        <f t="shared" si="1"/>
        <v>1</v>
      </c>
      <c r="E22" s="145" t="s">
        <v>430</v>
      </c>
      <c r="F22" s="199" t="s">
        <v>44</v>
      </c>
      <c r="G22" s="113" t="s">
        <v>45</v>
      </c>
      <c r="H22" s="114">
        <f>H20/H19</f>
        <v>0.68421052631578949</v>
      </c>
    </row>
    <row r="23" spans="1:17" ht="18.600000000000001" customHeight="1" x14ac:dyDescent="0.25">
      <c r="A23" s="106" t="s">
        <v>11</v>
      </c>
      <c r="B23" s="107">
        <v>19</v>
      </c>
      <c r="C23" s="107">
        <v>17</v>
      </c>
      <c r="D23" s="108">
        <f t="shared" si="1"/>
        <v>0.89473684210526316</v>
      </c>
      <c r="E23" s="144" t="s">
        <v>276</v>
      </c>
      <c r="F23" s="199"/>
      <c r="G23" s="26"/>
      <c r="H23" s="26"/>
      <c r="K23" s="105">
        <f>43-36</f>
        <v>7</v>
      </c>
    </row>
    <row r="24" spans="1:17" ht="18.600000000000001" customHeight="1" x14ac:dyDescent="0.25">
      <c r="A24" s="106" t="s">
        <v>32</v>
      </c>
      <c r="B24" s="107">
        <v>15</v>
      </c>
      <c r="C24" s="107">
        <v>13</v>
      </c>
      <c r="D24" s="108">
        <f t="shared" si="1"/>
        <v>0.8666666666666667</v>
      </c>
      <c r="E24" s="144" t="s">
        <v>431</v>
      </c>
      <c r="F24" s="199"/>
      <c r="G24" s="26"/>
      <c r="H24" s="26"/>
      <c r="K24" s="105">
        <f>43-7</f>
        <v>36</v>
      </c>
      <c r="L24" s="142"/>
    </row>
    <row r="25" spans="1:17" ht="18.600000000000001" customHeight="1" x14ac:dyDescent="0.25">
      <c r="A25" s="106" t="s">
        <v>33</v>
      </c>
      <c r="B25" s="109">
        <v>15</v>
      </c>
      <c r="C25" s="107">
        <v>14</v>
      </c>
      <c r="D25" s="108">
        <f t="shared" si="1"/>
        <v>0.93333333333333335</v>
      </c>
      <c r="E25" s="144" t="s">
        <v>432</v>
      </c>
      <c r="F25" s="199"/>
      <c r="G25" s="26"/>
      <c r="H25" s="26"/>
    </row>
    <row r="26" spans="1:17" ht="18.600000000000001" customHeight="1" x14ac:dyDescent="0.25">
      <c r="A26" s="106" t="s">
        <v>34</v>
      </c>
      <c r="B26" s="109">
        <v>4</v>
      </c>
      <c r="C26" s="107">
        <v>4</v>
      </c>
      <c r="D26" s="110">
        <f t="shared" si="1"/>
        <v>1</v>
      </c>
      <c r="E26" s="212" t="s">
        <v>429</v>
      </c>
      <c r="F26" s="199"/>
      <c r="G26" s="26"/>
      <c r="H26" s="26"/>
      <c r="K26" s="105">
        <f>43-7</f>
        <v>36</v>
      </c>
    </row>
    <row r="27" spans="1:17" ht="18.600000000000001" customHeight="1" x14ac:dyDescent="0.25">
      <c r="A27" s="106" t="s">
        <v>60</v>
      </c>
      <c r="B27" s="109">
        <v>4</v>
      </c>
      <c r="C27" s="109">
        <v>3</v>
      </c>
      <c r="D27" s="110">
        <f t="shared" si="1"/>
        <v>0.75</v>
      </c>
      <c r="E27" s="144" t="s">
        <v>318</v>
      </c>
      <c r="F27" s="199"/>
      <c r="G27" s="26"/>
      <c r="H27" s="26"/>
    </row>
    <row r="28" spans="1:17" ht="18.600000000000001" customHeight="1" x14ac:dyDescent="0.25">
      <c r="A28" s="106" t="s">
        <v>342</v>
      </c>
      <c r="B28" s="109">
        <v>19</v>
      </c>
      <c r="C28" s="107">
        <v>18</v>
      </c>
      <c r="D28" s="108">
        <f t="shared" si="1"/>
        <v>0.94736842105263153</v>
      </c>
      <c r="E28" s="144" t="s">
        <v>433</v>
      </c>
      <c r="F28" s="199"/>
      <c r="G28" s="26"/>
      <c r="H28" s="26"/>
    </row>
    <row r="29" spans="1:17" ht="10.5" customHeight="1" x14ac:dyDescent="0.25">
      <c r="A29" s="138"/>
      <c r="B29" s="138"/>
      <c r="C29" s="140"/>
      <c r="D29" s="138"/>
      <c r="E29" s="138"/>
      <c r="F29" s="140"/>
      <c r="G29" s="138"/>
      <c r="H29" s="138"/>
    </row>
    <row r="30" spans="1:17" ht="26.25" customHeight="1" x14ac:dyDescent="0.3">
      <c r="A30" s="226" t="s">
        <v>176</v>
      </c>
      <c r="B30" s="226"/>
      <c r="C30" s="226"/>
      <c r="D30" s="226"/>
      <c r="E30" s="226"/>
      <c r="F30" s="226"/>
      <c r="G30" s="226"/>
      <c r="H30" s="226"/>
      <c r="I30" s="151"/>
      <c r="N30" s="173"/>
      <c r="O30" s="174"/>
      <c r="P30" s="173"/>
      <c r="Q30" s="175"/>
    </row>
    <row r="31" spans="1:17" ht="21" customHeight="1" x14ac:dyDescent="0.35">
      <c r="A31" s="101" t="s">
        <v>28</v>
      </c>
      <c r="B31" s="101" t="s">
        <v>29</v>
      </c>
      <c r="C31" s="101" t="s">
        <v>30</v>
      </c>
      <c r="D31" s="101" t="s">
        <v>31</v>
      </c>
      <c r="E31" s="101" t="s">
        <v>213</v>
      </c>
      <c r="F31" s="143" t="s">
        <v>2</v>
      </c>
      <c r="G31" s="103" t="s">
        <v>0</v>
      </c>
      <c r="H31" s="113">
        <v>25</v>
      </c>
      <c r="N31" s="173"/>
      <c r="O31" s="176"/>
      <c r="P31" s="173"/>
      <c r="Q31" s="177"/>
    </row>
    <row r="32" spans="1:17" ht="21" customHeight="1" x14ac:dyDescent="0.35">
      <c r="A32" s="106" t="s">
        <v>11</v>
      </c>
      <c r="B32" s="103">
        <v>25</v>
      </c>
      <c r="C32" s="111">
        <v>21</v>
      </c>
      <c r="D32" s="108">
        <f>C32/B32</f>
        <v>0.84</v>
      </c>
      <c r="E32" s="144" t="s">
        <v>230</v>
      </c>
      <c r="F32" s="26" t="s">
        <v>18</v>
      </c>
      <c r="G32" s="103" t="s">
        <v>0</v>
      </c>
      <c r="H32" s="104">
        <v>20</v>
      </c>
      <c r="M32" s="144"/>
      <c r="N32" s="173"/>
      <c r="O32" s="178"/>
      <c r="P32" s="178"/>
      <c r="Q32" s="179"/>
    </row>
    <row r="33" spans="1:13" ht="21" customHeight="1" x14ac:dyDescent="0.25">
      <c r="A33" s="106" t="s">
        <v>32</v>
      </c>
      <c r="B33" s="103">
        <v>18</v>
      </c>
      <c r="C33" s="103">
        <v>14</v>
      </c>
      <c r="D33" s="108">
        <f>C33/B33</f>
        <v>0.77777777777777779</v>
      </c>
      <c r="E33" s="144" t="s">
        <v>228</v>
      </c>
      <c r="M33" s="144"/>
    </row>
    <row r="34" spans="1:13" ht="21" customHeight="1" x14ac:dyDescent="0.3">
      <c r="A34" s="106" t="s">
        <v>33</v>
      </c>
      <c r="B34" s="103">
        <v>10</v>
      </c>
      <c r="C34" s="111">
        <v>10</v>
      </c>
      <c r="D34" s="110">
        <f>C34/B34</f>
        <v>1</v>
      </c>
      <c r="E34" s="145" t="s">
        <v>287</v>
      </c>
      <c r="F34" s="113" t="s">
        <v>44</v>
      </c>
      <c r="G34" s="113" t="s">
        <v>45</v>
      </c>
      <c r="H34" s="141">
        <f>H32/H31</f>
        <v>0.8</v>
      </c>
      <c r="M34" s="145"/>
    </row>
    <row r="35" spans="1:13" ht="21" customHeight="1" x14ac:dyDescent="0.25">
      <c r="A35" s="106" t="s">
        <v>34</v>
      </c>
      <c r="B35" s="103">
        <v>7</v>
      </c>
      <c r="C35" s="111">
        <v>7</v>
      </c>
      <c r="D35" s="110">
        <f>C35/B35</f>
        <v>1</v>
      </c>
      <c r="E35" s="145" t="s">
        <v>274</v>
      </c>
      <c r="F35" s="157"/>
      <c r="G35" s="158"/>
      <c r="H35" s="158"/>
      <c r="M35" s="145"/>
    </row>
    <row r="36" spans="1:13" ht="21" customHeight="1" x14ac:dyDescent="0.25">
      <c r="A36" s="106" t="s">
        <v>73</v>
      </c>
      <c r="B36" s="103">
        <v>15</v>
      </c>
      <c r="C36" s="103">
        <v>12</v>
      </c>
      <c r="D36" s="110">
        <f>C36/B36</f>
        <v>0.8</v>
      </c>
      <c r="E36" s="145" t="s">
        <v>318</v>
      </c>
      <c r="F36" s="157"/>
      <c r="G36" s="158"/>
      <c r="H36" s="158"/>
      <c r="M36" s="145"/>
    </row>
    <row r="37" spans="1:13" ht="21" customHeight="1" x14ac:dyDescent="0.25">
      <c r="A37" s="106"/>
      <c r="B37" s="103"/>
      <c r="C37" s="103"/>
      <c r="D37" s="108"/>
      <c r="E37" s="154"/>
      <c r="F37" s="157"/>
      <c r="G37" s="158"/>
      <c r="H37" s="158"/>
      <c r="M37" s="145"/>
    </row>
    <row r="38" spans="1:13" ht="10.5" customHeight="1" x14ac:dyDescent="0.25">
      <c r="A38" s="138"/>
      <c r="B38" s="138"/>
      <c r="C38" s="140"/>
      <c r="D38" s="138"/>
      <c r="E38" s="138"/>
      <c r="F38" s="138"/>
      <c r="G38" s="138"/>
      <c r="H38" s="138"/>
      <c r="I38" s="138"/>
    </row>
  </sheetData>
  <mergeCells count="7">
    <mergeCell ref="A30:H30"/>
    <mergeCell ref="A1:I1"/>
    <mergeCell ref="A2:I2"/>
    <mergeCell ref="A3:H3"/>
    <mergeCell ref="A4:H4"/>
    <mergeCell ref="A6:H6"/>
    <mergeCell ref="A18:H18"/>
  </mergeCells>
  <pageMargins left="0.5" right="0" top="0.5" bottom="0.5" header="0.5" footer="0.5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1" workbookViewId="0">
      <selection activeCell="A12" sqref="A12"/>
    </sheetView>
  </sheetViews>
  <sheetFormatPr defaultRowHeight="15.75" x14ac:dyDescent="0.25"/>
  <cols>
    <col min="1" max="1" width="17" style="105" customWidth="1"/>
    <col min="2" max="2" width="8.875" style="105" customWidth="1"/>
    <col min="3" max="3" width="7.125" style="105" customWidth="1"/>
    <col min="4" max="4" width="10.375" style="105" customWidth="1"/>
    <col min="5" max="5" width="16.375" style="105" hidden="1" customWidth="1"/>
    <col min="6" max="6" width="17.875" style="105" customWidth="1"/>
    <col min="7" max="7" width="1.125" style="105" customWidth="1"/>
    <col min="8" max="8" width="8.5" style="105" customWidth="1"/>
    <col min="9" max="9" width="0.375" style="105" customWidth="1"/>
    <col min="10" max="10" width="7.25" style="105" customWidth="1"/>
    <col min="11" max="11" width="9.125" style="105" customWidth="1"/>
    <col min="12" max="16384" width="9" style="105"/>
  </cols>
  <sheetData>
    <row r="1" spans="1:14" ht="9.75" customHeight="1" x14ac:dyDescent="0.25">
      <c r="A1" s="232"/>
      <c r="B1" s="232"/>
      <c r="C1" s="232"/>
      <c r="D1" s="232"/>
      <c r="E1" s="232"/>
      <c r="F1" s="232"/>
      <c r="G1" s="232"/>
    </row>
    <row r="2" spans="1:14" ht="20.25" customHeight="1" x14ac:dyDescent="0.3">
      <c r="A2" s="231" t="s">
        <v>12</v>
      </c>
      <c r="B2" s="231"/>
      <c r="C2" s="231"/>
      <c r="D2" s="231"/>
      <c r="E2" s="231"/>
      <c r="F2" s="231"/>
      <c r="G2" s="231"/>
      <c r="H2" s="231"/>
      <c r="I2" s="231"/>
    </row>
    <row r="3" spans="1:14" ht="21.75" customHeight="1" x14ac:dyDescent="0.3">
      <c r="A3" s="231" t="s">
        <v>445</v>
      </c>
      <c r="B3" s="231"/>
      <c r="C3" s="231"/>
      <c r="D3" s="231"/>
      <c r="E3" s="231"/>
      <c r="F3" s="231"/>
      <c r="G3" s="231"/>
      <c r="H3" s="231"/>
      <c r="I3" s="231"/>
    </row>
    <row r="4" spans="1:14" ht="19.5" customHeight="1" x14ac:dyDescent="0.3">
      <c r="A4" s="231" t="s">
        <v>9</v>
      </c>
      <c r="B4" s="231"/>
      <c r="C4" s="231"/>
      <c r="D4" s="231"/>
      <c r="E4" s="231"/>
      <c r="F4" s="231"/>
      <c r="G4" s="231"/>
      <c r="H4" s="231"/>
      <c r="I4" s="214"/>
    </row>
    <row r="5" spans="1:14" ht="20.25" customHeight="1" x14ac:dyDescent="0.3">
      <c r="A5" s="230" t="s">
        <v>448</v>
      </c>
      <c r="B5" s="230"/>
      <c r="C5" s="230"/>
      <c r="D5" s="230"/>
      <c r="E5" s="230"/>
      <c r="F5" s="230"/>
      <c r="G5" s="230"/>
      <c r="H5" s="230"/>
    </row>
    <row r="6" spans="1:14" ht="6" customHeight="1" x14ac:dyDescent="0.25">
      <c r="A6" s="138"/>
      <c r="B6" s="139"/>
      <c r="C6" s="140"/>
      <c r="D6" s="138"/>
      <c r="E6" s="138"/>
      <c r="F6" s="138"/>
      <c r="G6" s="138"/>
      <c r="H6" s="138"/>
    </row>
    <row r="7" spans="1:14" ht="25.5" customHeight="1" x14ac:dyDescent="0.3">
      <c r="A7" s="226" t="s">
        <v>206</v>
      </c>
      <c r="B7" s="226"/>
      <c r="C7" s="226"/>
      <c r="D7" s="226"/>
      <c r="E7" s="226"/>
      <c r="F7" s="226"/>
      <c r="G7" s="226"/>
      <c r="H7" s="226"/>
    </row>
    <row r="8" spans="1:14" ht="19.350000000000001" customHeight="1" x14ac:dyDescent="0.25">
      <c r="A8" s="101" t="s">
        <v>28</v>
      </c>
      <c r="B8" s="101" t="s">
        <v>29</v>
      </c>
      <c r="C8" s="101" t="s">
        <v>30</v>
      </c>
      <c r="D8" s="101" t="s">
        <v>31</v>
      </c>
      <c r="E8" s="101" t="s">
        <v>213</v>
      </c>
      <c r="F8" s="102" t="s">
        <v>2</v>
      </c>
      <c r="G8" s="103" t="s">
        <v>0</v>
      </c>
      <c r="H8" s="113">
        <v>27</v>
      </c>
    </row>
    <row r="9" spans="1:14" ht="18.600000000000001" customHeight="1" x14ac:dyDescent="0.25">
      <c r="A9" s="106" t="s">
        <v>41</v>
      </c>
      <c r="B9" s="107">
        <v>27</v>
      </c>
      <c r="C9" s="107">
        <v>25</v>
      </c>
      <c r="D9" s="108">
        <f t="shared" ref="D9:D16" si="0">C9/B9</f>
        <v>0.92592592592592593</v>
      </c>
      <c r="E9" s="144" t="s">
        <v>434</v>
      </c>
      <c r="F9" s="26" t="s">
        <v>18</v>
      </c>
      <c r="G9" s="103" t="s">
        <v>0</v>
      </c>
      <c r="H9" s="104">
        <v>16</v>
      </c>
    </row>
    <row r="10" spans="1:14" ht="18.600000000000001" customHeight="1" x14ac:dyDescent="0.25">
      <c r="A10" s="106" t="s">
        <v>40</v>
      </c>
      <c r="B10" s="107">
        <v>14</v>
      </c>
      <c r="C10" s="107">
        <v>12</v>
      </c>
      <c r="D10" s="110">
        <f t="shared" si="0"/>
        <v>0.8571428571428571</v>
      </c>
      <c r="E10" s="144" t="s">
        <v>278</v>
      </c>
      <c r="F10" s="199"/>
      <c r="G10" s="26"/>
      <c r="H10" s="26"/>
    </row>
    <row r="11" spans="1:14" ht="18.600000000000001" customHeight="1" x14ac:dyDescent="0.3">
      <c r="A11" s="106" t="s">
        <v>42</v>
      </c>
      <c r="B11" s="107">
        <v>7</v>
      </c>
      <c r="C11" s="107">
        <v>7</v>
      </c>
      <c r="D11" s="110">
        <f t="shared" si="0"/>
        <v>1</v>
      </c>
      <c r="E11" s="145" t="s">
        <v>274</v>
      </c>
      <c r="F11" s="113" t="s">
        <v>44</v>
      </c>
      <c r="G11" s="113" t="s">
        <v>45</v>
      </c>
      <c r="H11" s="141">
        <f>H9/H8</f>
        <v>0.59259259259259256</v>
      </c>
    </row>
    <row r="12" spans="1:14" ht="18.600000000000001" customHeight="1" x14ac:dyDescent="0.25">
      <c r="A12" s="106" t="s">
        <v>43</v>
      </c>
      <c r="B12" s="109">
        <v>6</v>
      </c>
      <c r="C12" s="109">
        <v>6</v>
      </c>
      <c r="D12" s="110">
        <f t="shared" si="0"/>
        <v>1</v>
      </c>
      <c r="E12" s="145" t="s">
        <v>226</v>
      </c>
      <c r="F12" s="199"/>
      <c r="G12" s="26"/>
      <c r="H12" s="26"/>
      <c r="N12" s="189"/>
    </row>
    <row r="13" spans="1:14" ht="18.600000000000001" customHeight="1" x14ac:dyDescent="0.25">
      <c r="A13" s="106" t="s">
        <v>35</v>
      </c>
      <c r="B13" s="109">
        <v>27</v>
      </c>
      <c r="C13" s="107">
        <v>23</v>
      </c>
      <c r="D13" s="108">
        <f t="shared" si="0"/>
        <v>0.85185185185185186</v>
      </c>
      <c r="E13" s="144" t="s">
        <v>435</v>
      </c>
      <c r="F13" s="199"/>
      <c r="G13" s="26"/>
      <c r="H13" s="26"/>
    </row>
    <row r="14" spans="1:14" ht="18.600000000000001" customHeight="1" x14ac:dyDescent="0.25">
      <c r="A14" s="106" t="s">
        <v>36</v>
      </c>
      <c r="B14" s="109">
        <v>27</v>
      </c>
      <c r="C14" s="109">
        <v>18</v>
      </c>
      <c r="D14" s="108">
        <f t="shared" si="0"/>
        <v>0.66666666666666663</v>
      </c>
      <c r="E14" s="144" t="s">
        <v>396</v>
      </c>
      <c r="F14" s="199"/>
      <c r="G14" s="26"/>
      <c r="H14" s="26"/>
    </row>
    <row r="15" spans="1:14" ht="18.600000000000001" customHeight="1" x14ac:dyDescent="0.25">
      <c r="A15" s="142" t="s">
        <v>38</v>
      </c>
      <c r="B15" s="109">
        <v>27</v>
      </c>
      <c r="C15" s="107">
        <v>23</v>
      </c>
      <c r="D15" s="108">
        <f t="shared" si="0"/>
        <v>0.85185185185185186</v>
      </c>
      <c r="E15" s="145" t="s">
        <v>217</v>
      </c>
      <c r="F15" s="111"/>
    </row>
    <row r="16" spans="1:14" ht="18.600000000000001" customHeight="1" x14ac:dyDescent="0.25">
      <c r="A16" s="106" t="s">
        <v>179</v>
      </c>
      <c r="B16" s="109">
        <v>27</v>
      </c>
      <c r="C16" s="107">
        <v>25</v>
      </c>
      <c r="D16" s="108">
        <f t="shared" si="0"/>
        <v>0.92592592592592593</v>
      </c>
      <c r="E16" s="145" t="s">
        <v>291</v>
      </c>
      <c r="F16" s="111"/>
    </row>
    <row r="17" spans="1:11" ht="9.75" customHeight="1" x14ac:dyDescent="0.25"/>
    <row r="18" spans="1:11" ht="23.25" customHeight="1" x14ac:dyDescent="0.3">
      <c r="A18" s="226" t="s">
        <v>207</v>
      </c>
      <c r="B18" s="226"/>
      <c r="C18" s="226"/>
      <c r="D18" s="226"/>
      <c r="E18" s="226"/>
      <c r="F18" s="226"/>
      <c r="G18" s="226"/>
      <c r="H18" s="226"/>
    </row>
    <row r="19" spans="1:11" ht="19.350000000000001" customHeight="1" x14ac:dyDescent="0.25">
      <c r="A19" s="101" t="s">
        <v>28</v>
      </c>
      <c r="B19" s="101" t="s">
        <v>29</v>
      </c>
      <c r="C19" s="101" t="s">
        <v>30</v>
      </c>
      <c r="D19" s="101" t="s">
        <v>31</v>
      </c>
      <c r="E19" s="101" t="s">
        <v>213</v>
      </c>
      <c r="F19" s="102" t="s">
        <v>2</v>
      </c>
      <c r="G19" s="103" t="s">
        <v>0</v>
      </c>
      <c r="H19" s="104">
        <v>16</v>
      </c>
    </row>
    <row r="20" spans="1:11" ht="18.600000000000001" customHeight="1" x14ac:dyDescent="0.25">
      <c r="A20" s="106" t="s">
        <v>261</v>
      </c>
      <c r="B20" s="107">
        <v>16</v>
      </c>
      <c r="C20" s="107">
        <v>16</v>
      </c>
      <c r="D20" s="110">
        <f t="shared" ref="D20:D27" si="1">C20/B20</f>
        <v>1</v>
      </c>
      <c r="E20" s="144" t="s">
        <v>434</v>
      </c>
      <c r="F20" s="26" t="s">
        <v>18</v>
      </c>
      <c r="G20" s="103" t="s">
        <v>0</v>
      </c>
      <c r="H20" s="153">
        <v>11</v>
      </c>
    </row>
    <row r="21" spans="1:11" ht="18.600000000000001" customHeight="1" x14ac:dyDescent="0.25">
      <c r="A21" s="106" t="s">
        <v>262</v>
      </c>
      <c r="B21" s="107">
        <v>3</v>
      </c>
      <c r="C21" s="107">
        <v>3</v>
      </c>
      <c r="D21" s="110">
        <f t="shared" si="1"/>
        <v>1</v>
      </c>
      <c r="E21" s="144" t="s">
        <v>427</v>
      </c>
      <c r="F21" s="199"/>
      <c r="G21" s="26"/>
    </row>
    <row r="22" spans="1:11" ht="18.600000000000001" customHeight="1" x14ac:dyDescent="0.3">
      <c r="A22" s="106" t="s">
        <v>263</v>
      </c>
      <c r="B22" s="107">
        <v>8</v>
      </c>
      <c r="C22" s="107">
        <v>8</v>
      </c>
      <c r="D22" s="110">
        <f t="shared" si="1"/>
        <v>1</v>
      </c>
      <c r="E22" s="145" t="s">
        <v>280</v>
      </c>
      <c r="F22" s="113" t="s">
        <v>44</v>
      </c>
      <c r="G22" s="113" t="s">
        <v>45</v>
      </c>
      <c r="H22" s="191">
        <f>H20/H19</f>
        <v>0.6875</v>
      </c>
    </row>
    <row r="23" spans="1:11" ht="18.600000000000001" customHeight="1" x14ac:dyDescent="0.3">
      <c r="A23" s="106" t="s">
        <v>43</v>
      </c>
      <c r="B23" s="109">
        <v>5</v>
      </c>
      <c r="C23" s="109">
        <v>5</v>
      </c>
      <c r="D23" s="110">
        <f t="shared" si="1"/>
        <v>1</v>
      </c>
      <c r="E23" s="145" t="s">
        <v>215</v>
      </c>
      <c r="F23" s="199"/>
      <c r="G23" s="157"/>
      <c r="H23" s="170"/>
    </row>
    <row r="24" spans="1:11" ht="18.600000000000001" customHeight="1" x14ac:dyDescent="0.25">
      <c r="A24" s="106" t="s">
        <v>264</v>
      </c>
      <c r="B24" s="109">
        <v>16</v>
      </c>
      <c r="C24" s="107">
        <v>15</v>
      </c>
      <c r="D24" s="108">
        <f t="shared" si="1"/>
        <v>0.9375</v>
      </c>
      <c r="E24" s="144" t="s">
        <v>435</v>
      </c>
      <c r="F24" s="199"/>
      <c r="G24" s="26"/>
      <c r="H24" s="153"/>
    </row>
    <row r="25" spans="1:11" ht="18.600000000000001" customHeight="1" x14ac:dyDescent="0.25">
      <c r="A25" s="106" t="s">
        <v>265</v>
      </c>
      <c r="B25" s="109">
        <v>16</v>
      </c>
      <c r="C25" s="109">
        <v>13</v>
      </c>
      <c r="D25" s="108">
        <f t="shared" si="1"/>
        <v>0.8125</v>
      </c>
      <c r="E25" s="144" t="s">
        <v>396</v>
      </c>
      <c r="F25" s="199"/>
      <c r="G25" s="26"/>
      <c r="H25" s="26"/>
    </row>
    <row r="26" spans="1:11" ht="18.600000000000001" customHeight="1" x14ac:dyDescent="0.25">
      <c r="A26" s="142" t="s">
        <v>38</v>
      </c>
      <c r="B26" s="109">
        <v>16</v>
      </c>
      <c r="C26" s="109">
        <v>11</v>
      </c>
      <c r="D26" s="108">
        <f t="shared" si="1"/>
        <v>0.6875</v>
      </c>
      <c r="E26" s="145" t="s">
        <v>436</v>
      </c>
      <c r="F26" s="111"/>
    </row>
    <row r="27" spans="1:11" ht="18.600000000000001" customHeight="1" x14ac:dyDescent="0.25">
      <c r="A27" s="106" t="s">
        <v>449</v>
      </c>
      <c r="B27" s="109">
        <v>16</v>
      </c>
      <c r="C27" s="107">
        <v>16</v>
      </c>
      <c r="D27" s="110">
        <f t="shared" si="1"/>
        <v>1</v>
      </c>
      <c r="E27" s="145" t="s">
        <v>232</v>
      </c>
      <c r="F27" s="111"/>
    </row>
    <row r="28" spans="1:11" ht="10.5" customHeight="1" x14ac:dyDescent="0.25">
      <c r="A28" s="138"/>
      <c r="B28" s="138"/>
      <c r="C28" s="140"/>
      <c r="D28" s="108"/>
      <c r="E28" s="138"/>
      <c r="F28" s="140"/>
      <c r="G28" s="138"/>
      <c r="H28" s="138"/>
    </row>
    <row r="29" spans="1:11" ht="28.5" customHeight="1" x14ac:dyDescent="0.3">
      <c r="A29" s="226" t="s">
        <v>177</v>
      </c>
      <c r="B29" s="226"/>
      <c r="C29" s="226"/>
      <c r="D29" s="226"/>
      <c r="E29" s="226"/>
      <c r="F29" s="226"/>
      <c r="G29" s="226"/>
      <c r="H29" s="226"/>
    </row>
    <row r="30" spans="1:11" ht="21" customHeight="1" x14ac:dyDescent="0.3">
      <c r="A30" s="101" t="s">
        <v>28</v>
      </c>
      <c r="B30" s="101" t="s">
        <v>29</v>
      </c>
      <c r="C30" s="101" t="s">
        <v>30</v>
      </c>
      <c r="D30" s="101" t="s">
        <v>31</v>
      </c>
      <c r="E30" s="101" t="s">
        <v>213</v>
      </c>
      <c r="F30" s="102" t="s">
        <v>2</v>
      </c>
      <c r="G30" s="103" t="s">
        <v>0</v>
      </c>
      <c r="H30" s="213">
        <v>24</v>
      </c>
      <c r="J30" s="107"/>
    </row>
    <row r="31" spans="1:11" ht="21" customHeight="1" x14ac:dyDescent="0.25">
      <c r="A31" s="186" t="s">
        <v>304</v>
      </c>
      <c r="B31" s="103">
        <v>24</v>
      </c>
      <c r="C31" s="111">
        <v>22</v>
      </c>
      <c r="D31" s="108">
        <f t="shared" ref="D31:D33" si="2">C31/B31</f>
        <v>0.91666666666666663</v>
      </c>
      <c r="E31" s="144" t="s">
        <v>435</v>
      </c>
      <c r="F31" s="102" t="s">
        <v>18</v>
      </c>
      <c r="G31" s="142" t="s">
        <v>269</v>
      </c>
      <c r="H31" s="104">
        <v>19</v>
      </c>
      <c r="K31" s="142"/>
    </row>
    <row r="32" spans="1:11" ht="21" customHeight="1" x14ac:dyDescent="0.3">
      <c r="A32" s="186" t="s">
        <v>305</v>
      </c>
      <c r="B32" s="103">
        <v>24</v>
      </c>
      <c r="C32" s="103">
        <v>20</v>
      </c>
      <c r="D32" s="108">
        <f t="shared" si="2"/>
        <v>0.83333333333333337</v>
      </c>
      <c r="E32" s="144" t="s">
        <v>396</v>
      </c>
      <c r="F32" s="199" t="s">
        <v>44</v>
      </c>
      <c r="G32" s="113" t="s">
        <v>45</v>
      </c>
      <c r="H32" s="114">
        <f>H31/H30</f>
        <v>0.79166666666666663</v>
      </c>
      <c r="K32" s="142"/>
    </row>
    <row r="33" spans="1:13" ht="21" customHeight="1" x14ac:dyDescent="0.35">
      <c r="A33" s="186" t="s">
        <v>450</v>
      </c>
      <c r="B33" s="103">
        <v>24</v>
      </c>
      <c r="C33" s="103">
        <v>21</v>
      </c>
      <c r="D33" s="108">
        <f t="shared" si="2"/>
        <v>0.875</v>
      </c>
      <c r="E33" s="144" t="s">
        <v>242</v>
      </c>
      <c r="F33" s="176"/>
      <c r="G33" s="173"/>
      <c r="H33" s="177"/>
      <c r="M33" s="144"/>
    </row>
    <row r="34" spans="1:13" ht="11.25" customHeight="1" x14ac:dyDescent="0.25">
      <c r="A34" s="138"/>
      <c r="B34" s="138"/>
      <c r="C34" s="140"/>
      <c r="D34" s="138"/>
      <c r="E34" s="138"/>
      <c r="F34" s="138"/>
      <c r="G34" s="138"/>
      <c r="H34" s="138"/>
      <c r="I34" s="138"/>
    </row>
    <row r="48" spans="1:13" ht="18" customHeight="1" x14ac:dyDescent="0.25"/>
  </sheetData>
  <mergeCells count="8">
    <mergeCell ref="A18:H18"/>
    <mergeCell ref="A29:H29"/>
    <mergeCell ref="A1:G1"/>
    <mergeCell ref="A2:I2"/>
    <mergeCell ref="A3:I3"/>
    <mergeCell ref="A4:H4"/>
    <mergeCell ref="A5:H5"/>
    <mergeCell ref="A7:H7"/>
  </mergeCells>
  <pageMargins left="0.75" right="0" top="0.5" bottom="0.5" header="0.5" footer="0.5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8" workbookViewId="0">
      <selection activeCell="A12" sqref="A12"/>
    </sheetView>
  </sheetViews>
  <sheetFormatPr defaultRowHeight="24.95" customHeight="1" x14ac:dyDescent="0.25"/>
  <cols>
    <col min="1" max="1" width="17.625" style="105" customWidth="1"/>
    <col min="2" max="2" width="8.5" style="105" customWidth="1"/>
    <col min="3" max="3" width="6.625" style="105" customWidth="1"/>
    <col min="4" max="4" width="10" style="105" customWidth="1"/>
    <col min="5" max="5" width="17.5" style="105" hidden="1" customWidth="1"/>
    <col min="6" max="6" width="18.125" style="105" customWidth="1"/>
    <col min="7" max="7" width="1.25" style="105" customWidth="1"/>
    <col min="8" max="8" width="7.5" style="105" customWidth="1"/>
    <col min="9" max="9" width="9" style="105" hidden="1" customWidth="1"/>
    <col min="10" max="10" width="0.625" style="105" customWidth="1"/>
    <col min="11" max="16384" width="9" style="105"/>
  </cols>
  <sheetData>
    <row r="1" spans="1:10" ht="19.5" customHeight="1" x14ac:dyDescent="0.3">
      <c r="A1" s="231" t="s">
        <v>12</v>
      </c>
      <c r="B1" s="231"/>
      <c r="C1" s="231"/>
      <c r="D1" s="231"/>
      <c r="E1" s="231"/>
      <c r="F1" s="231"/>
      <c r="G1" s="231"/>
      <c r="H1" s="231"/>
      <c r="I1" s="231"/>
    </row>
    <row r="2" spans="1:10" ht="21" customHeight="1" x14ac:dyDescent="0.3">
      <c r="A2" s="231" t="s">
        <v>445</v>
      </c>
      <c r="B2" s="231"/>
      <c r="C2" s="231"/>
      <c r="D2" s="231"/>
      <c r="E2" s="231"/>
      <c r="F2" s="231"/>
      <c r="G2" s="231"/>
      <c r="H2" s="231"/>
      <c r="I2" s="231"/>
      <c r="J2" s="204"/>
    </row>
    <row r="3" spans="1:10" ht="22.5" customHeight="1" x14ac:dyDescent="0.3">
      <c r="A3" s="231" t="s">
        <v>9</v>
      </c>
      <c r="B3" s="231"/>
      <c r="C3" s="231"/>
      <c r="D3" s="231"/>
      <c r="E3" s="231"/>
      <c r="F3" s="231"/>
      <c r="G3" s="231"/>
      <c r="H3" s="231"/>
      <c r="I3" s="214"/>
    </row>
    <row r="4" spans="1:10" ht="22.5" customHeight="1" x14ac:dyDescent="0.3">
      <c r="A4" s="230" t="s">
        <v>451</v>
      </c>
      <c r="B4" s="230"/>
      <c r="C4" s="230"/>
      <c r="D4" s="230"/>
      <c r="E4" s="230"/>
      <c r="F4" s="230"/>
      <c r="G4" s="230"/>
      <c r="H4" s="230"/>
      <c r="I4" s="214"/>
    </row>
    <row r="5" spans="1:10" ht="4.5" customHeight="1" x14ac:dyDescent="0.3">
      <c r="A5" s="214"/>
      <c r="B5" s="214"/>
      <c r="C5" s="214"/>
      <c r="D5" s="214"/>
      <c r="E5" s="214"/>
      <c r="F5" s="214"/>
      <c r="G5" s="214"/>
      <c r="H5" s="214"/>
      <c r="I5" s="214"/>
    </row>
    <row r="6" spans="1:10" ht="19.350000000000001" customHeight="1" x14ac:dyDescent="0.3">
      <c r="A6" s="226" t="s">
        <v>452</v>
      </c>
      <c r="B6" s="226"/>
      <c r="C6" s="226"/>
      <c r="D6" s="226"/>
      <c r="E6" s="226"/>
      <c r="F6" s="226"/>
      <c r="G6" s="226"/>
      <c r="H6" s="226"/>
    </row>
    <row r="7" spans="1:10" ht="19.350000000000001" customHeight="1" x14ac:dyDescent="0.25">
      <c r="A7" s="101" t="s">
        <v>28</v>
      </c>
      <c r="B7" s="101" t="s">
        <v>29</v>
      </c>
      <c r="C7" s="101" t="s">
        <v>30</v>
      </c>
      <c r="D7" s="101" t="s">
        <v>31</v>
      </c>
      <c r="E7" s="101" t="s">
        <v>213</v>
      </c>
    </row>
    <row r="8" spans="1:10" ht="18.600000000000001" customHeight="1" x14ac:dyDescent="0.25">
      <c r="A8" s="106" t="s">
        <v>41</v>
      </c>
      <c r="B8" s="107">
        <v>119</v>
      </c>
      <c r="C8" s="107">
        <v>112</v>
      </c>
      <c r="D8" s="108">
        <f t="shared" ref="D8:D18" si="0">C8/B8</f>
        <v>0.94117647058823528</v>
      </c>
      <c r="E8" s="144" t="s">
        <v>409</v>
      </c>
      <c r="F8" s="143" t="s">
        <v>2</v>
      </c>
      <c r="G8" s="103" t="s">
        <v>0</v>
      </c>
      <c r="H8" s="113">
        <v>119</v>
      </c>
    </row>
    <row r="9" spans="1:10" ht="18.600000000000001" customHeight="1" x14ac:dyDescent="0.25">
      <c r="A9" s="106" t="s">
        <v>40</v>
      </c>
      <c r="B9" s="107">
        <v>41</v>
      </c>
      <c r="C9" s="107">
        <v>39</v>
      </c>
      <c r="D9" s="108">
        <f t="shared" si="0"/>
        <v>0.95121951219512191</v>
      </c>
      <c r="E9" s="144" t="s">
        <v>218</v>
      </c>
      <c r="F9" s="26" t="s">
        <v>18</v>
      </c>
      <c r="G9" s="103" t="s">
        <v>0</v>
      </c>
      <c r="H9" s="104">
        <v>80</v>
      </c>
    </row>
    <row r="10" spans="1:10" ht="18.600000000000001" customHeight="1" x14ac:dyDescent="0.25">
      <c r="A10" s="106" t="s">
        <v>42</v>
      </c>
      <c r="B10" s="107">
        <v>41</v>
      </c>
      <c r="C10" s="107">
        <v>39</v>
      </c>
      <c r="D10" s="108">
        <f t="shared" si="0"/>
        <v>0.95121951219512191</v>
      </c>
      <c r="E10" s="144" t="s">
        <v>410</v>
      </c>
    </row>
    <row r="11" spans="1:10" ht="18.600000000000001" customHeight="1" x14ac:dyDescent="0.3">
      <c r="A11" s="106" t="s">
        <v>43</v>
      </c>
      <c r="B11" s="109">
        <v>37</v>
      </c>
      <c r="C11" s="109">
        <v>35</v>
      </c>
      <c r="D11" s="110">
        <f t="shared" si="0"/>
        <v>0.94594594594594594</v>
      </c>
      <c r="E11" s="144" t="s">
        <v>215</v>
      </c>
      <c r="F11" s="113" t="s">
        <v>44</v>
      </c>
      <c r="G11" s="113" t="s">
        <v>45</v>
      </c>
      <c r="H11" s="141">
        <f>H9/H8</f>
        <v>0.67226890756302526</v>
      </c>
    </row>
    <row r="12" spans="1:10" ht="18.600000000000001" customHeight="1" x14ac:dyDescent="0.25">
      <c r="A12" s="106" t="s">
        <v>56</v>
      </c>
      <c r="B12" s="109">
        <v>119</v>
      </c>
      <c r="C12" s="107">
        <v>91</v>
      </c>
      <c r="D12" s="108">
        <f t="shared" si="0"/>
        <v>0.76470588235294112</v>
      </c>
      <c r="E12" s="144" t="s">
        <v>415</v>
      </c>
      <c r="F12" s="157"/>
      <c r="G12" s="158"/>
      <c r="H12" s="158"/>
    </row>
    <row r="13" spans="1:10" ht="18.600000000000001" customHeight="1" x14ac:dyDescent="0.25">
      <c r="A13" s="106" t="s">
        <v>194</v>
      </c>
      <c r="B13" s="109">
        <v>119</v>
      </c>
      <c r="C13" s="107">
        <v>102</v>
      </c>
      <c r="D13" s="108">
        <f t="shared" si="0"/>
        <v>0.8571428571428571</v>
      </c>
      <c r="E13" s="144" t="s">
        <v>277</v>
      </c>
      <c r="F13" s="199" t="s">
        <v>453</v>
      </c>
      <c r="G13" s="26"/>
    </row>
    <row r="14" spans="1:10" ht="18.600000000000001" customHeight="1" x14ac:dyDescent="0.25">
      <c r="A14" s="106" t="s">
        <v>454</v>
      </c>
      <c r="B14" s="109">
        <v>111</v>
      </c>
      <c r="C14" s="107">
        <v>101</v>
      </c>
      <c r="D14" s="108">
        <f t="shared" si="0"/>
        <v>0.90990990990990994</v>
      </c>
      <c r="E14" s="144" t="s">
        <v>421</v>
      </c>
      <c r="F14" s="199"/>
      <c r="G14" s="26"/>
    </row>
    <row r="15" spans="1:10" ht="18.600000000000001" customHeight="1" x14ac:dyDescent="0.25">
      <c r="A15" s="142" t="s">
        <v>455</v>
      </c>
      <c r="B15" s="109">
        <v>111</v>
      </c>
      <c r="C15" s="107">
        <v>97</v>
      </c>
      <c r="D15" s="108">
        <f t="shared" si="0"/>
        <v>0.87387387387387383</v>
      </c>
      <c r="E15" s="144" t="s">
        <v>416</v>
      </c>
      <c r="F15" s="111"/>
    </row>
    <row r="16" spans="1:10" ht="18.600000000000001" customHeight="1" x14ac:dyDescent="0.25">
      <c r="A16" s="106" t="s">
        <v>456</v>
      </c>
      <c r="B16" s="109">
        <v>8</v>
      </c>
      <c r="C16" s="107">
        <v>5</v>
      </c>
      <c r="D16" s="108">
        <f t="shared" si="0"/>
        <v>0.625</v>
      </c>
      <c r="E16" s="144" t="s">
        <v>332</v>
      </c>
      <c r="F16" s="107"/>
    </row>
    <row r="17" spans="1:10" ht="18.600000000000001" customHeight="1" x14ac:dyDescent="0.25">
      <c r="A17" s="106" t="s">
        <v>457</v>
      </c>
      <c r="B17" s="109">
        <v>8</v>
      </c>
      <c r="C17" s="107">
        <v>5</v>
      </c>
      <c r="D17" s="108">
        <f t="shared" si="0"/>
        <v>0.625</v>
      </c>
      <c r="E17" s="144" t="s">
        <v>422</v>
      </c>
      <c r="F17" s="107"/>
    </row>
    <row r="18" spans="1:10" ht="18.600000000000001" customHeight="1" x14ac:dyDescent="0.25">
      <c r="A18" s="106" t="s">
        <v>179</v>
      </c>
      <c r="B18" s="109">
        <v>119</v>
      </c>
      <c r="C18" s="109">
        <v>117</v>
      </c>
      <c r="D18" s="108">
        <f t="shared" si="0"/>
        <v>0.98319327731092432</v>
      </c>
      <c r="E18" s="144" t="s">
        <v>287</v>
      </c>
      <c r="F18" s="115"/>
    </row>
    <row r="19" spans="1:10" ht="10.5" customHeight="1" x14ac:dyDescent="0.25">
      <c r="A19" s="138"/>
      <c r="B19" s="138"/>
      <c r="C19" s="140" t="s">
        <v>438</v>
      </c>
      <c r="D19" s="138"/>
      <c r="E19" s="138"/>
      <c r="F19" s="140"/>
      <c r="G19" s="138"/>
      <c r="H19" s="138"/>
    </row>
    <row r="20" spans="1:10" ht="19.350000000000001" customHeight="1" x14ac:dyDescent="0.3">
      <c r="A20" s="226" t="s">
        <v>208</v>
      </c>
      <c r="B20" s="226"/>
      <c r="C20" s="226"/>
      <c r="D20" s="226"/>
      <c r="E20" s="226"/>
      <c r="F20" s="226"/>
      <c r="G20" s="226"/>
      <c r="H20" s="226"/>
    </row>
    <row r="21" spans="1:10" ht="19.350000000000001" customHeight="1" x14ac:dyDescent="0.25">
      <c r="A21" s="101" t="s">
        <v>28</v>
      </c>
      <c r="B21" s="101" t="s">
        <v>29</v>
      </c>
      <c r="C21" s="101" t="s">
        <v>30</v>
      </c>
      <c r="D21" s="101" t="s">
        <v>31</v>
      </c>
      <c r="E21" s="101" t="s">
        <v>213</v>
      </c>
      <c r="F21" s="143" t="s">
        <v>2</v>
      </c>
      <c r="G21" s="103" t="s">
        <v>0</v>
      </c>
      <c r="H21" s="113">
        <v>91</v>
      </c>
    </row>
    <row r="22" spans="1:10" ht="18.600000000000001" customHeight="1" x14ac:dyDescent="0.25">
      <c r="A22" s="106" t="s">
        <v>41</v>
      </c>
      <c r="B22" s="107">
        <v>91</v>
      </c>
      <c r="C22" s="107">
        <v>87</v>
      </c>
      <c r="D22" s="108">
        <f t="shared" ref="D22:D31" si="1">C22/B22</f>
        <v>0.95604395604395609</v>
      </c>
      <c r="E22" s="101" t="s">
        <v>417</v>
      </c>
      <c r="F22" s="26" t="s">
        <v>18</v>
      </c>
      <c r="G22" s="103" t="s">
        <v>0</v>
      </c>
      <c r="H22" s="113">
        <v>67</v>
      </c>
    </row>
    <row r="23" spans="1:10" ht="18.600000000000001" customHeight="1" x14ac:dyDescent="0.25">
      <c r="A23" s="106" t="s">
        <v>40</v>
      </c>
      <c r="B23" s="107">
        <v>40</v>
      </c>
      <c r="C23" s="107">
        <v>40</v>
      </c>
      <c r="D23" s="110">
        <f t="shared" si="1"/>
        <v>1</v>
      </c>
      <c r="E23" s="144" t="s">
        <v>418</v>
      </c>
    </row>
    <row r="24" spans="1:10" ht="18.600000000000001" customHeight="1" x14ac:dyDescent="0.3">
      <c r="A24" s="106" t="s">
        <v>42</v>
      </c>
      <c r="B24" s="107">
        <v>34</v>
      </c>
      <c r="C24" s="107">
        <v>34</v>
      </c>
      <c r="D24" s="110">
        <f t="shared" si="1"/>
        <v>1</v>
      </c>
      <c r="E24" s="144" t="s">
        <v>410</v>
      </c>
      <c r="F24" s="113" t="s">
        <v>44</v>
      </c>
      <c r="G24" s="113" t="s">
        <v>45</v>
      </c>
      <c r="H24" s="141">
        <f>H22/H21</f>
        <v>0.73626373626373631</v>
      </c>
    </row>
    <row r="25" spans="1:10" ht="18.600000000000001" customHeight="1" x14ac:dyDescent="0.25">
      <c r="A25" s="106" t="s">
        <v>43</v>
      </c>
      <c r="B25" s="109">
        <v>17</v>
      </c>
      <c r="C25" s="109">
        <v>16</v>
      </c>
      <c r="D25" s="108">
        <f t="shared" si="1"/>
        <v>0.94117647058823528</v>
      </c>
      <c r="E25" s="145" t="s">
        <v>226</v>
      </c>
      <c r="F25" s="157"/>
      <c r="G25" s="158"/>
      <c r="H25" s="158"/>
      <c r="J25" s="105">
        <f>74*100/80</f>
        <v>92.5</v>
      </c>
    </row>
    <row r="26" spans="1:10" ht="18.600000000000001" customHeight="1" x14ac:dyDescent="0.25">
      <c r="A26" s="106" t="s">
        <v>219</v>
      </c>
      <c r="B26" s="109">
        <v>91</v>
      </c>
      <c r="C26" s="107">
        <v>76</v>
      </c>
      <c r="D26" s="108">
        <f t="shared" si="1"/>
        <v>0.8351648351648352</v>
      </c>
      <c r="E26" s="144" t="s">
        <v>398</v>
      </c>
      <c r="F26" s="199"/>
      <c r="G26" s="26"/>
    </row>
    <row r="27" spans="1:10" ht="18.600000000000001" customHeight="1" x14ac:dyDescent="0.25">
      <c r="A27" s="106" t="s">
        <v>56</v>
      </c>
      <c r="B27" s="103">
        <v>91</v>
      </c>
      <c r="C27" s="111">
        <v>76</v>
      </c>
      <c r="D27" s="108">
        <f t="shared" si="1"/>
        <v>0.8351648351648352</v>
      </c>
      <c r="E27" s="144" t="s">
        <v>419</v>
      </c>
      <c r="F27" s="199"/>
      <c r="G27" s="26"/>
    </row>
    <row r="28" spans="1:10" ht="18.600000000000001" customHeight="1" x14ac:dyDescent="0.25">
      <c r="A28" s="106" t="s">
        <v>220</v>
      </c>
      <c r="B28" s="103">
        <v>82</v>
      </c>
      <c r="C28" s="103">
        <v>72</v>
      </c>
      <c r="D28" s="108">
        <f t="shared" si="1"/>
        <v>0.87804878048780488</v>
      </c>
      <c r="E28" s="144" t="s">
        <v>420</v>
      </c>
      <c r="F28" s="199"/>
      <c r="G28" s="26"/>
    </row>
    <row r="29" spans="1:10" ht="18.600000000000001" customHeight="1" x14ac:dyDescent="0.25">
      <c r="A29" s="142" t="s">
        <v>72</v>
      </c>
      <c r="B29" s="103">
        <v>82</v>
      </c>
      <c r="C29" s="103">
        <v>72</v>
      </c>
      <c r="D29" s="108">
        <f t="shared" si="1"/>
        <v>0.87804878048780488</v>
      </c>
      <c r="E29" s="144" t="s">
        <v>222</v>
      </c>
      <c r="F29" s="111"/>
    </row>
    <row r="30" spans="1:10" ht="18.600000000000001" customHeight="1" x14ac:dyDescent="0.25">
      <c r="A30" s="106" t="s">
        <v>321</v>
      </c>
      <c r="B30" s="109">
        <v>9</v>
      </c>
      <c r="C30" s="107">
        <v>8</v>
      </c>
      <c r="D30" s="108">
        <f t="shared" si="1"/>
        <v>0.88888888888888884</v>
      </c>
      <c r="E30" s="144" t="s">
        <v>422</v>
      </c>
      <c r="F30" s="111"/>
    </row>
    <row r="31" spans="1:10" ht="18.600000000000001" customHeight="1" x14ac:dyDescent="0.25">
      <c r="A31" s="106" t="s">
        <v>322</v>
      </c>
      <c r="B31" s="109">
        <v>9</v>
      </c>
      <c r="C31" s="107">
        <v>8</v>
      </c>
      <c r="D31" s="108">
        <f t="shared" si="1"/>
        <v>0.88888888888888884</v>
      </c>
      <c r="E31" s="144" t="s">
        <v>423</v>
      </c>
      <c r="F31" s="111"/>
    </row>
    <row r="32" spans="1:10" ht="10.5" customHeight="1" x14ac:dyDescent="0.25">
      <c r="A32" s="138"/>
      <c r="B32" s="138"/>
      <c r="C32" s="140"/>
      <c r="D32" s="138"/>
      <c r="E32" s="138"/>
      <c r="F32" s="140"/>
      <c r="G32" s="138"/>
      <c r="H32" s="138"/>
    </row>
    <row r="33" spans="1:9" ht="19.5" customHeight="1" x14ac:dyDescent="0.3">
      <c r="A33" s="226" t="s">
        <v>175</v>
      </c>
      <c r="B33" s="226"/>
      <c r="C33" s="226"/>
      <c r="D33" s="226"/>
      <c r="E33" s="226"/>
      <c r="F33" s="226"/>
      <c r="G33" s="226"/>
      <c r="H33" s="226"/>
    </row>
    <row r="34" spans="1:9" ht="21" customHeight="1" x14ac:dyDescent="0.25">
      <c r="A34" s="101" t="s">
        <v>28</v>
      </c>
      <c r="B34" s="101" t="s">
        <v>29</v>
      </c>
      <c r="C34" s="101" t="s">
        <v>30</v>
      </c>
      <c r="D34" s="101" t="s">
        <v>31</v>
      </c>
      <c r="E34" s="101" t="s">
        <v>213</v>
      </c>
      <c r="F34" s="102" t="s">
        <v>2</v>
      </c>
      <c r="G34" s="103" t="s">
        <v>0</v>
      </c>
      <c r="H34" s="104">
        <v>120</v>
      </c>
    </row>
    <row r="35" spans="1:9" ht="21" customHeight="1" x14ac:dyDescent="0.25">
      <c r="A35" s="142" t="s">
        <v>411</v>
      </c>
      <c r="B35" s="103">
        <v>120</v>
      </c>
      <c r="C35" s="111">
        <v>105</v>
      </c>
      <c r="D35" s="108">
        <f t="shared" ref="D35:D42" si="2">C35/B35</f>
        <v>0.875</v>
      </c>
      <c r="E35" s="144" t="s">
        <v>372</v>
      </c>
      <c r="F35" s="26" t="s">
        <v>18</v>
      </c>
      <c r="G35" s="103" t="s">
        <v>0</v>
      </c>
      <c r="H35" s="104">
        <v>93</v>
      </c>
    </row>
    <row r="36" spans="1:9" ht="21" customHeight="1" x14ac:dyDescent="0.25">
      <c r="A36" s="142" t="s">
        <v>51</v>
      </c>
      <c r="B36" s="103">
        <v>120</v>
      </c>
      <c r="C36" s="103">
        <v>111</v>
      </c>
      <c r="D36" s="108">
        <f t="shared" si="2"/>
        <v>0.92500000000000004</v>
      </c>
      <c r="E36" s="144" t="s">
        <v>412</v>
      </c>
      <c r="F36" s="199"/>
      <c r="G36" s="26"/>
      <c r="H36" s="111"/>
    </row>
    <row r="37" spans="1:9" ht="21" customHeight="1" x14ac:dyDescent="0.3">
      <c r="A37" s="142" t="s">
        <v>61</v>
      </c>
      <c r="B37" s="103">
        <v>120</v>
      </c>
      <c r="C37" s="111">
        <v>108</v>
      </c>
      <c r="D37" s="108">
        <f t="shared" si="2"/>
        <v>0.9</v>
      </c>
      <c r="E37" s="144" t="s">
        <v>413</v>
      </c>
      <c r="F37" s="113" t="s">
        <v>44</v>
      </c>
      <c r="G37" s="113" t="s">
        <v>45</v>
      </c>
      <c r="H37" s="114">
        <f>H35/H34</f>
        <v>0.77500000000000002</v>
      </c>
    </row>
    <row r="38" spans="1:9" ht="21" customHeight="1" x14ac:dyDescent="0.25">
      <c r="A38" s="142" t="s">
        <v>56</v>
      </c>
      <c r="B38" s="103">
        <v>120</v>
      </c>
      <c r="C38" s="111">
        <v>98</v>
      </c>
      <c r="D38" s="108">
        <f t="shared" si="2"/>
        <v>0.81666666666666665</v>
      </c>
      <c r="E38" s="144" t="s">
        <v>414</v>
      </c>
      <c r="F38" s="199"/>
      <c r="G38" s="26"/>
    </row>
    <row r="39" spans="1:9" ht="21" customHeight="1" x14ac:dyDescent="0.25">
      <c r="A39" s="142" t="s">
        <v>220</v>
      </c>
      <c r="B39" s="103">
        <v>110</v>
      </c>
      <c r="C39" s="103">
        <v>99</v>
      </c>
      <c r="D39" s="108">
        <f t="shared" si="2"/>
        <v>0.9</v>
      </c>
      <c r="E39" s="144" t="s">
        <v>283</v>
      </c>
      <c r="F39" s="199"/>
      <c r="G39" s="26"/>
    </row>
    <row r="40" spans="1:9" ht="21" customHeight="1" x14ac:dyDescent="0.25">
      <c r="A40" s="142" t="s">
        <v>173</v>
      </c>
      <c r="B40" s="103">
        <v>110</v>
      </c>
      <c r="C40" s="103">
        <v>103</v>
      </c>
      <c r="D40" s="108">
        <f t="shared" si="2"/>
        <v>0.9363636363636364</v>
      </c>
      <c r="E40" s="144" t="s">
        <v>292</v>
      </c>
      <c r="F40" s="199"/>
      <c r="G40" s="26"/>
    </row>
    <row r="41" spans="1:9" ht="21" customHeight="1" x14ac:dyDescent="0.25">
      <c r="A41" s="106" t="s">
        <v>458</v>
      </c>
      <c r="B41" s="103">
        <v>10</v>
      </c>
      <c r="C41" s="103">
        <v>7</v>
      </c>
      <c r="D41" s="108">
        <f t="shared" si="2"/>
        <v>0.7</v>
      </c>
      <c r="E41" s="144" t="s">
        <v>424</v>
      </c>
      <c r="F41" s="199"/>
      <c r="G41" s="26"/>
    </row>
    <row r="42" spans="1:9" ht="21" customHeight="1" x14ac:dyDescent="0.25">
      <c r="A42" s="106" t="s">
        <v>395</v>
      </c>
      <c r="B42" s="103">
        <v>10</v>
      </c>
      <c r="C42" s="103">
        <v>8</v>
      </c>
      <c r="D42" s="108">
        <f t="shared" si="2"/>
        <v>0.8</v>
      </c>
      <c r="E42" s="144" t="s">
        <v>371</v>
      </c>
      <c r="F42" s="199"/>
      <c r="G42" s="26"/>
    </row>
    <row r="43" spans="1:9" ht="14.25" customHeight="1" x14ac:dyDescent="0.25">
      <c r="A43" s="210"/>
      <c r="B43" s="138"/>
      <c r="C43" s="140"/>
      <c r="D43" s="138"/>
      <c r="E43" s="138"/>
      <c r="F43" s="138"/>
      <c r="G43" s="138"/>
      <c r="H43" s="138"/>
      <c r="I43" s="138"/>
    </row>
    <row r="44" spans="1:9" ht="18.75" customHeight="1" x14ac:dyDescent="0.25">
      <c r="A44" s="26"/>
      <c r="B44" s="26"/>
      <c r="C44" s="153"/>
      <c r="D44" s="26"/>
      <c r="E44" s="26"/>
      <c r="F44" s="26"/>
      <c r="G44" s="26"/>
      <c r="H44" s="26"/>
      <c r="I44" s="26"/>
    </row>
  </sheetData>
  <mergeCells count="7">
    <mergeCell ref="A33:H33"/>
    <mergeCell ref="A1:I1"/>
    <mergeCell ref="A2:I2"/>
    <mergeCell ref="A3:H3"/>
    <mergeCell ref="A4:H4"/>
    <mergeCell ref="A6:H6"/>
    <mergeCell ref="A20:H20"/>
  </mergeCells>
  <pageMargins left="0.75" right="0" top="0.5" bottom="0.5" header="0.5" footer="0.5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B2" zoomScale="115" zoomScaleNormal="115" workbookViewId="0">
      <selection activeCell="P28" sqref="P28"/>
    </sheetView>
  </sheetViews>
  <sheetFormatPr defaultRowHeight="15.75" x14ac:dyDescent="0.25"/>
  <cols>
    <col min="1" max="1" width="20.75" style="105" customWidth="1"/>
    <col min="2" max="2" width="10.25" style="105" customWidth="1"/>
    <col min="3" max="3" width="8.625" style="105" customWidth="1"/>
    <col min="4" max="4" width="10.875" style="105" customWidth="1"/>
    <col min="5" max="5" width="12.875" style="105" hidden="1" customWidth="1"/>
    <col min="6" max="6" width="18.5" style="105" customWidth="1"/>
    <col min="7" max="7" width="1.375" style="105" customWidth="1"/>
    <col min="8" max="8" width="8" style="105" customWidth="1"/>
    <col min="9" max="9" width="9" style="105" hidden="1" customWidth="1"/>
    <col min="10" max="10" width="0.75" style="105" customWidth="1"/>
    <col min="11" max="11" width="9.125" style="105" customWidth="1"/>
    <col min="12" max="16384" width="9" style="105"/>
  </cols>
  <sheetData>
    <row r="1" spans="1:18" ht="27" customHeight="1" x14ac:dyDescent="0.3">
      <c r="A1" s="233" t="s">
        <v>12</v>
      </c>
      <c r="B1" s="233"/>
      <c r="C1" s="233"/>
      <c r="D1" s="233"/>
      <c r="E1" s="233"/>
      <c r="F1" s="233"/>
      <c r="G1" s="233"/>
      <c r="H1" s="233"/>
      <c r="I1" s="233"/>
    </row>
    <row r="2" spans="1:18" ht="25.5" customHeight="1" x14ac:dyDescent="0.3">
      <c r="A2" s="231" t="s">
        <v>445</v>
      </c>
      <c r="B2" s="231"/>
      <c r="C2" s="231"/>
      <c r="D2" s="231"/>
      <c r="E2" s="231"/>
      <c r="F2" s="231"/>
      <c r="G2" s="231"/>
      <c r="H2" s="231"/>
      <c r="I2" s="231"/>
      <c r="J2" s="204"/>
    </row>
    <row r="3" spans="1:18" ht="26.25" customHeight="1" x14ac:dyDescent="0.3">
      <c r="A3" s="231" t="s">
        <v>9</v>
      </c>
      <c r="B3" s="231"/>
      <c r="C3" s="231"/>
      <c r="D3" s="231"/>
      <c r="E3" s="231"/>
      <c r="F3" s="231"/>
      <c r="G3" s="231"/>
      <c r="H3" s="231"/>
      <c r="I3" s="214"/>
    </row>
    <row r="4" spans="1:18" ht="26.25" customHeight="1" x14ac:dyDescent="0.3">
      <c r="A4" s="230" t="s">
        <v>459</v>
      </c>
      <c r="B4" s="230"/>
      <c r="C4" s="230"/>
      <c r="D4" s="230"/>
      <c r="E4" s="230"/>
      <c r="F4" s="230"/>
      <c r="G4" s="230"/>
      <c r="H4" s="230"/>
    </row>
    <row r="5" spans="1:18" ht="11.25" customHeight="1" x14ac:dyDescent="0.25">
      <c r="H5" s="138"/>
    </row>
    <row r="6" spans="1:18" ht="33.75" customHeight="1" x14ac:dyDescent="0.3">
      <c r="A6" s="227" t="s">
        <v>460</v>
      </c>
      <c r="B6" s="227"/>
      <c r="C6" s="227"/>
      <c r="D6" s="227"/>
      <c r="E6" s="227"/>
      <c r="F6" s="227"/>
      <c r="G6" s="227"/>
      <c r="H6" s="227"/>
    </row>
    <row r="7" spans="1:18" ht="27.75" customHeight="1" x14ac:dyDescent="0.3">
      <c r="A7" s="101" t="s">
        <v>28</v>
      </c>
      <c r="B7" s="101" t="s">
        <v>29</v>
      </c>
      <c r="C7" s="101" t="s">
        <v>30</v>
      </c>
      <c r="D7" s="101" t="s">
        <v>31</v>
      </c>
      <c r="E7" s="101" t="s">
        <v>213</v>
      </c>
      <c r="F7" s="102" t="s">
        <v>2</v>
      </c>
      <c r="G7" s="103" t="s">
        <v>0</v>
      </c>
      <c r="H7" s="213">
        <v>35</v>
      </c>
    </row>
    <row r="8" spans="1:18" ht="24" customHeight="1" x14ac:dyDescent="0.3">
      <c r="A8" s="142" t="s">
        <v>4</v>
      </c>
      <c r="B8" s="103">
        <v>35</v>
      </c>
      <c r="C8" s="111">
        <v>35</v>
      </c>
      <c r="D8" s="209">
        <f>C8/B8</f>
        <v>1</v>
      </c>
      <c r="E8" s="145" t="s">
        <v>434</v>
      </c>
      <c r="F8" s="208" t="s">
        <v>18</v>
      </c>
      <c r="G8" s="103" t="s">
        <v>0</v>
      </c>
      <c r="H8" s="213">
        <v>34</v>
      </c>
    </row>
    <row r="9" spans="1:18" ht="24" customHeight="1" x14ac:dyDescent="0.3">
      <c r="A9" s="142" t="s">
        <v>156</v>
      </c>
      <c r="B9" s="103">
        <v>16</v>
      </c>
      <c r="C9" s="103">
        <v>16</v>
      </c>
      <c r="D9" s="209">
        <f t="shared" ref="D9:D15" si="0">C9/B9</f>
        <v>1</v>
      </c>
      <c r="E9" s="145" t="s">
        <v>232</v>
      </c>
      <c r="F9" s="199" t="s">
        <v>44</v>
      </c>
      <c r="G9" s="113" t="s">
        <v>45</v>
      </c>
      <c r="H9" s="114">
        <f>H8/H7</f>
        <v>0.97142857142857142</v>
      </c>
    </row>
    <row r="10" spans="1:18" ht="24" customHeight="1" x14ac:dyDescent="0.25">
      <c r="A10" s="142" t="s">
        <v>157</v>
      </c>
      <c r="B10" s="103">
        <v>11</v>
      </c>
      <c r="C10" s="111">
        <v>11</v>
      </c>
      <c r="D10" s="209">
        <f t="shared" si="0"/>
        <v>1</v>
      </c>
      <c r="E10" s="144" t="s">
        <v>273</v>
      </c>
      <c r="F10" s="199"/>
      <c r="G10" s="103"/>
      <c r="H10" s="171"/>
      <c r="N10" s="142"/>
    </row>
    <row r="11" spans="1:18" ht="24" customHeight="1" x14ac:dyDescent="0.25">
      <c r="A11" s="142" t="s">
        <v>69</v>
      </c>
      <c r="B11" s="103">
        <v>8</v>
      </c>
      <c r="C11" s="111">
        <v>8</v>
      </c>
      <c r="D11" s="209">
        <f t="shared" si="0"/>
        <v>1</v>
      </c>
      <c r="E11" s="144" t="s">
        <v>226</v>
      </c>
      <c r="F11" s="199"/>
      <c r="G11" s="103"/>
      <c r="H11" s="171"/>
      <c r="N11" s="142"/>
    </row>
    <row r="12" spans="1:18" ht="24" customHeight="1" x14ac:dyDescent="0.25">
      <c r="A12" s="142" t="s">
        <v>461</v>
      </c>
      <c r="B12" s="103">
        <v>35</v>
      </c>
      <c r="C12" s="103">
        <v>35</v>
      </c>
      <c r="D12" s="209">
        <f t="shared" si="0"/>
        <v>1</v>
      </c>
      <c r="E12" s="144" t="s">
        <v>358</v>
      </c>
      <c r="F12" s="142"/>
      <c r="G12" s="103"/>
      <c r="H12" s="103"/>
    </row>
    <row r="13" spans="1:18" ht="24" customHeight="1" x14ac:dyDescent="0.25">
      <c r="A13" s="142" t="s">
        <v>462</v>
      </c>
      <c r="B13" s="103">
        <v>35</v>
      </c>
      <c r="C13" s="109">
        <v>34</v>
      </c>
      <c r="D13" s="209">
        <f t="shared" si="0"/>
        <v>0.97142857142857142</v>
      </c>
      <c r="E13" s="144" t="s">
        <v>399</v>
      </c>
      <c r="F13" s="142"/>
      <c r="G13" s="103"/>
      <c r="H13" s="103"/>
      <c r="R13" s="142" t="s">
        <v>441</v>
      </c>
    </row>
    <row r="14" spans="1:18" ht="24" customHeight="1" x14ac:dyDescent="0.25">
      <c r="A14" s="142" t="s">
        <v>463</v>
      </c>
      <c r="B14" s="103">
        <v>35</v>
      </c>
      <c r="C14" s="103">
        <v>35</v>
      </c>
      <c r="D14" s="209">
        <f t="shared" si="0"/>
        <v>1</v>
      </c>
      <c r="E14" s="144" t="s">
        <v>400</v>
      </c>
      <c r="F14" s="142"/>
      <c r="G14" s="103"/>
      <c r="H14" s="103"/>
    </row>
    <row r="15" spans="1:18" ht="24" customHeight="1" x14ac:dyDescent="0.25">
      <c r="A15" s="106" t="s">
        <v>179</v>
      </c>
      <c r="B15" s="103">
        <v>35</v>
      </c>
      <c r="C15" s="164">
        <v>35</v>
      </c>
      <c r="D15" s="209">
        <f t="shared" si="0"/>
        <v>1</v>
      </c>
      <c r="E15" s="145" t="s">
        <v>437</v>
      </c>
      <c r="F15" s="199"/>
      <c r="G15" s="113"/>
      <c r="H15" s="161"/>
    </row>
    <row r="16" spans="1:18" ht="24" customHeight="1" x14ac:dyDescent="0.25">
      <c r="A16" s="138"/>
      <c r="B16" s="138"/>
      <c r="C16" s="140"/>
      <c r="D16" s="138"/>
      <c r="E16" s="145"/>
      <c r="F16" s="138"/>
      <c r="G16" s="138"/>
      <c r="H16" s="138"/>
    </row>
    <row r="17" spans="1:13" ht="33.75" customHeight="1" x14ac:dyDescent="0.3">
      <c r="A17" s="227" t="s">
        <v>464</v>
      </c>
      <c r="B17" s="227"/>
      <c r="C17" s="227"/>
      <c r="D17" s="227"/>
      <c r="E17" s="227"/>
      <c r="F17" s="227"/>
      <c r="G17" s="227"/>
      <c r="H17" s="227"/>
    </row>
    <row r="18" spans="1:13" ht="27.75" customHeight="1" x14ac:dyDescent="0.25">
      <c r="A18" s="101" t="s">
        <v>28</v>
      </c>
      <c r="B18" s="101" t="s">
        <v>29</v>
      </c>
      <c r="C18" s="101" t="s">
        <v>30</v>
      </c>
      <c r="D18" s="101" t="s">
        <v>31</v>
      </c>
      <c r="E18" s="101" t="s">
        <v>213</v>
      </c>
      <c r="F18" s="102" t="s">
        <v>2</v>
      </c>
      <c r="G18" s="103" t="s">
        <v>0</v>
      </c>
      <c r="H18" s="104">
        <v>40</v>
      </c>
    </row>
    <row r="19" spans="1:13" ht="24" customHeight="1" x14ac:dyDescent="0.25">
      <c r="A19" s="106" t="s">
        <v>465</v>
      </c>
      <c r="B19" s="107">
        <v>40</v>
      </c>
      <c r="C19" s="107">
        <v>38</v>
      </c>
      <c r="D19" s="110">
        <f>C19/B19</f>
        <v>0.95</v>
      </c>
      <c r="E19" s="145" t="s">
        <v>361</v>
      </c>
      <c r="F19" s="26" t="s">
        <v>18</v>
      </c>
      <c r="G19" s="103" t="s">
        <v>0</v>
      </c>
      <c r="H19" s="111">
        <v>34</v>
      </c>
      <c r="M19" s="142"/>
    </row>
    <row r="20" spans="1:13" ht="24" customHeight="1" x14ac:dyDescent="0.25">
      <c r="A20" s="106" t="s">
        <v>466</v>
      </c>
      <c r="B20" s="107">
        <v>40</v>
      </c>
      <c r="C20" s="107">
        <v>36</v>
      </c>
      <c r="D20" s="110">
        <f t="shared" ref="D20:D23" si="1">C20/B20</f>
        <v>0.9</v>
      </c>
      <c r="E20" s="144" t="s">
        <v>331</v>
      </c>
      <c r="F20" s="199"/>
      <c r="G20" s="26"/>
      <c r="M20" s="142"/>
    </row>
    <row r="21" spans="1:13" ht="24" customHeight="1" x14ac:dyDescent="0.3">
      <c r="A21" s="106" t="s">
        <v>467</v>
      </c>
      <c r="B21" s="107">
        <v>40</v>
      </c>
      <c r="C21" s="107">
        <v>38</v>
      </c>
      <c r="D21" s="110">
        <f t="shared" si="1"/>
        <v>0.95</v>
      </c>
      <c r="E21" s="144" t="s">
        <v>399</v>
      </c>
      <c r="F21" s="199" t="s">
        <v>44</v>
      </c>
      <c r="G21" s="113" t="s">
        <v>45</v>
      </c>
      <c r="H21" s="150">
        <f>H19/H18</f>
        <v>0.85</v>
      </c>
      <c r="M21" s="142"/>
    </row>
    <row r="22" spans="1:13" ht="24" customHeight="1" x14ac:dyDescent="0.25">
      <c r="A22" s="106" t="s">
        <v>468</v>
      </c>
      <c r="B22" s="107">
        <v>40</v>
      </c>
      <c r="C22" s="107">
        <v>38</v>
      </c>
      <c r="D22" s="110">
        <f t="shared" si="1"/>
        <v>0.95</v>
      </c>
      <c r="E22" s="144" t="s">
        <v>360</v>
      </c>
      <c r="F22" s="165"/>
      <c r="G22" s="166"/>
      <c r="H22" s="166"/>
      <c r="M22" s="142"/>
    </row>
    <row r="23" spans="1:13" ht="24" customHeight="1" x14ac:dyDescent="0.25">
      <c r="A23" s="106" t="s">
        <v>469</v>
      </c>
      <c r="B23" s="109">
        <v>40</v>
      </c>
      <c r="C23" s="107">
        <v>36</v>
      </c>
      <c r="D23" s="110">
        <f t="shared" si="1"/>
        <v>0.9</v>
      </c>
      <c r="E23" s="144" t="s">
        <v>244</v>
      </c>
      <c r="F23" s="199"/>
      <c r="G23" s="26"/>
    </row>
    <row r="24" spans="1:13" ht="24" customHeight="1" x14ac:dyDescent="0.25">
      <c r="A24" s="138"/>
      <c r="B24" s="138"/>
      <c r="C24" s="140"/>
      <c r="D24" s="138"/>
      <c r="E24" s="138"/>
      <c r="F24" s="140"/>
      <c r="G24" s="138"/>
      <c r="H24" s="138"/>
    </row>
    <row r="25" spans="1:13" ht="33.75" customHeight="1" x14ac:dyDescent="0.3">
      <c r="A25" s="227" t="s">
        <v>198</v>
      </c>
      <c r="B25" s="227"/>
      <c r="C25" s="227"/>
      <c r="D25" s="227"/>
      <c r="E25" s="227"/>
      <c r="F25" s="227"/>
      <c r="G25" s="227"/>
      <c r="H25" s="227"/>
    </row>
    <row r="26" spans="1:13" ht="24.95" customHeight="1" x14ac:dyDescent="0.3">
      <c r="A26" s="101" t="s">
        <v>28</v>
      </c>
      <c r="B26" s="101" t="s">
        <v>29</v>
      </c>
      <c r="C26" s="101" t="s">
        <v>30</v>
      </c>
      <c r="D26" s="101" t="s">
        <v>31</v>
      </c>
      <c r="E26" s="101" t="s">
        <v>213</v>
      </c>
      <c r="F26" s="102" t="s">
        <v>2</v>
      </c>
      <c r="G26" s="103" t="s">
        <v>0</v>
      </c>
      <c r="H26" s="213">
        <v>24</v>
      </c>
    </row>
    <row r="27" spans="1:13" ht="24.95" customHeight="1" x14ac:dyDescent="0.25">
      <c r="A27" s="106" t="s">
        <v>199</v>
      </c>
      <c r="B27" s="107">
        <v>24</v>
      </c>
      <c r="C27" s="107">
        <v>24</v>
      </c>
      <c r="D27" s="108">
        <f>C27/B27</f>
        <v>1</v>
      </c>
      <c r="E27" s="145" t="s">
        <v>359</v>
      </c>
      <c r="F27" s="102" t="s">
        <v>18</v>
      </c>
      <c r="G27" s="183" t="s">
        <v>269</v>
      </c>
      <c r="H27" s="104">
        <v>24</v>
      </c>
    </row>
    <row r="28" spans="1:13" ht="24.95" customHeight="1" x14ac:dyDescent="0.25">
      <c r="A28" s="106"/>
      <c r="B28" s="107"/>
      <c r="C28" s="107"/>
      <c r="D28" s="108"/>
      <c r="E28" s="144" t="s">
        <v>403</v>
      </c>
      <c r="F28" s="102"/>
      <c r="G28" s="183"/>
      <c r="H28" s="104"/>
    </row>
    <row r="29" spans="1:13" ht="24.95" customHeight="1" x14ac:dyDescent="0.3">
      <c r="A29" s="106"/>
      <c r="B29" s="107"/>
      <c r="C29" s="107"/>
      <c r="D29" s="108"/>
      <c r="E29" s="144" t="s">
        <v>400</v>
      </c>
      <c r="F29" s="199" t="s">
        <v>44</v>
      </c>
      <c r="G29" s="113" t="s">
        <v>45</v>
      </c>
      <c r="H29" s="150">
        <f>H27/H26</f>
        <v>1</v>
      </c>
    </row>
    <row r="30" spans="1:13" ht="24.95" customHeight="1" x14ac:dyDescent="0.25">
      <c r="A30" s="106"/>
      <c r="B30" s="107"/>
      <c r="C30" s="107"/>
      <c r="D30" s="108"/>
      <c r="E30" s="144" t="s">
        <v>360</v>
      </c>
      <c r="F30" s="102"/>
      <c r="G30" s="183"/>
      <c r="H30" s="104"/>
    </row>
    <row r="31" spans="1:13" ht="24.95" customHeight="1" x14ac:dyDescent="0.25">
      <c r="A31" s="106"/>
      <c r="B31" s="107"/>
      <c r="C31" s="107"/>
      <c r="D31" s="108"/>
      <c r="E31" s="144" t="s">
        <v>405</v>
      </c>
      <c r="F31" s="102"/>
      <c r="G31" s="183"/>
      <c r="H31" s="104"/>
    </row>
    <row r="32" spans="1:13" ht="24.95" customHeight="1" x14ac:dyDescent="0.25">
      <c r="A32" s="106"/>
      <c r="B32" s="109"/>
      <c r="C32" s="107"/>
      <c r="D32" s="108"/>
      <c r="E32" s="144" t="s">
        <v>406</v>
      </c>
      <c r="F32" s="102"/>
      <c r="G32" s="183"/>
      <c r="H32" s="104"/>
    </row>
    <row r="33" spans="1:8" ht="11.25" customHeight="1" x14ac:dyDescent="0.25">
      <c r="A33" s="138"/>
      <c r="B33" s="138"/>
      <c r="C33" s="138"/>
      <c r="D33" s="138"/>
      <c r="E33" s="138"/>
      <c r="F33" s="138"/>
      <c r="G33" s="138"/>
      <c r="H33" s="138"/>
    </row>
    <row r="34" spans="1:8" ht="10.5" customHeight="1" x14ac:dyDescent="0.25"/>
  </sheetData>
  <mergeCells count="7">
    <mergeCell ref="A25:H25"/>
    <mergeCell ref="A1:I1"/>
    <mergeCell ref="A2:I2"/>
    <mergeCell ref="A3:H3"/>
    <mergeCell ref="A4:H4"/>
    <mergeCell ref="A6:H6"/>
    <mergeCell ref="A17:H17"/>
  </mergeCells>
  <pageMargins left="0.74803149606299213" right="0" top="0.39370078740157483" bottom="0.39370078740157483" header="0.51181102362204722" footer="0.51181102362204722"/>
  <pageSetup paperSize="9" scale="9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9" zoomScale="115" zoomScaleNormal="115" workbookViewId="0">
      <selection activeCell="P28" sqref="P28"/>
    </sheetView>
  </sheetViews>
  <sheetFormatPr defaultRowHeight="15.75" x14ac:dyDescent="0.25"/>
  <cols>
    <col min="1" max="1" width="17.5" style="105" customWidth="1"/>
    <col min="2" max="2" width="8.625" style="105" customWidth="1"/>
    <col min="3" max="3" width="7" style="105" customWidth="1"/>
    <col min="4" max="4" width="10.25" style="105" customWidth="1"/>
    <col min="5" max="5" width="18.125" style="105" hidden="1" customWidth="1"/>
    <col min="6" max="6" width="18.75" style="105" customWidth="1"/>
    <col min="7" max="7" width="1.75" style="105" customWidth="1"/>
    <col min="8" max="8" width="8.125" style="105" customWidth="1"/>
    <col min="9" max="9" width="9" style="105" hidden="1" customWidth="1"/>
    <col min="10" max="10" width="0.375" style="105" hidden="1" customWidth="1"/>
    <col min="11" max="11" width="0.5" style="105" customWidth="1"/>
    <col min="12" max="16384" width="9" style="105"/>
  </cols>
  <sheetData>
    <row r="1" spans="1:9" ht="21.75" customHeight="1" x14ac:dyDescent="0.3">
      <c r="A1" s="231" t="s">
        <v>12</v>
      </c>
      <c r="B1" s="231"/>
      <c r="C1" s="231"/>
      <c r="D1" s="231"/>
      <c r="E1" s="231"/>
      <c r="F1" s="231"/>
      <c r="G1" s="231"/>
      <c r="H1" s="231"/>
      <c r="I1" s="231"/>
    </row>
    <row r="2" spans="1:9" ht="18" customHeight="1" x14ac:dyDescent="0.3">
      <c r="A2" s="231" t="s">
        <v>440</v>
      </c>
      <c r="B2" s="231"/>
      <c r="C2" s="231"/>
      <c r="D2" s="231"/>
      <c r="E2" s="231"/>
      <c r="F2" s="231"/>
      <c r="G2" s="231"/>
      <c r="H2" s="231"/>
      <c r="I2" s="231"/>
    </row>
    <row r="3" spans="1:9" ht="16.5" customHeight="1" x14ac:dyDescent="0.3">
      <c r="A3" s="231" t="s">
        <v>9</v>
      </c>
      <c r="B3" s="231"/>
      <c r="C3" s="231"/>
      <c r="D3" s="231"/>
      <c r="E3" s="231"/>
      <c r="F3" s="231"/>
      <c r="G3" s="231"/>
      <c r="H3" s="231"/>
      <c r="I3" s="206"/>
    </row>
    <row r="4" spans="1:9" ht="20.25" customHeight="1" x14ac:dyDescent="0.3">
      <c r="A4" s="230" t="s">
        <v>373</v>
      </c>
      <c r="B4" s="230"/>
      <c r="C4" s="230"/>
      <c r="D4" s="230"/>
      <c r="E4" s="230"/>
      <c r="F4" s="230"/>
      <c r="G4" s="230"/>
      <c r="H4" s="230"/>
    </row>
    <row r="5" spans="1:9" ht="6.75" customHeight="1" x14ac:dyDescent="0.25">
      <c r="A5" s="138"/>
      <c r="B5" s="139"/>
      <c r="C5" s="140"/>
      <c r="D5" s="138"/>
      <c r="E5" s="138"/>
      <c r="F5" s="138"/>
      <c r="G5" s="138"/>
      <c r="H5" s="138"/>
    </row>
    <row r="6" spans="1:9" ht="19.350000000000001" customHeight="1" x14ac:dyDescent="0.3">
      <c r="A6" s="234" t="s">
        <v>115</v>
      </c>
      <c r="B6" s="234"/>
      <c r="C6" s="234"/>
      <c r="D6" s="234"/>
      <c r="E6" s="234"/>
      <c r="F6" s="234"/>
      <c r="G6" s="234"/>
      <c r="H6" s="234"/>
    </row>
    <row r="7" spans="1:9" ht="19.350000000000001" customHeight="1" x14ac:dyDescent="0.25">
      <c r="A7" s="101" t="s">
        <v>28</v>
      </c>
      <c r="B7" s="101" t="s">
        <v>29</v>
      </c>
      <c r="C7" s="101" t="s">
        <v>30</v>
      </c>
      <c r="D7" s="101" t="s">
        <v>31</v>
      </c>
      <c r="E7" s="101" t="s">
        <v>213</v>
      </c>
      <c r="F7" s="102" t="s">
        <v>2</v>
      </c>
      <c r="G7" s="103" t="s">
        <v>0</v>
      </c>
      <c r="H7" s="104">
        <v>21</v>
      </c>
    </row>
    <row r="8" spans="1:9" ht="18.600000000000001" customHeight="1" x14ac:dyDescent="0.25">
      <c r="A8" s="106" t="s">
        <v>41</v>
      </c>
      <c r="B8" s="107">
        <v>21</v>
      </c>
      <c r="C8" s="107">
        <v>13</v>
      </c>
      <c r="D8" s="108">
        <f>C8/B8</f>
        <v>0.61904761904761907</v>
      </c>
      <c r="E8" s="144" t="s">
        <v>426</v>
      </c>
      <c r="F8" s="26" t="s">
        <v>18</v>
      </c>
      <c r="G8" s="103" t="s">
        <v>0</v>
      </c>
      <c r="H8" s="111">
        <v>9</v>
      </c>
    </row>
    <row r="9" spans="1:9" ht="18.600000000000001" customHeight="1" x14ac:dyDescent="0.25">
      <c r="A9" s="106" t="s">
        <v>40</v>
      </c>
      <c r="B9" s="109">
        <v>4</v>
      </c>
      <c r="C9" s="109">
        <v>2</v>
      </c>
      <c r="D9" s="108">
        <f t="shared" ref="D9:D17" si="0">C9/B9</f>
        <v>0.5</v>
      </c>
      <c r="E9" s="144" t="s">
        <v>427</v>
      </c>
      <c r="F9" s="199"/>
      <c r="G9" s="26"/>
    </row>
    <row r="10" spans="1:9" ht="18.600000000000001" customHeight="1" x14ac:dyDescent="0.3">
      <c r="A10" s="106" t="s">
        <v>42</v>
      </c>
      <c r="B10" s="107">
        <v>16</v>
      </c>
      <c r="C10" s="107">
        <v>13</v>
      </c>
      <c r="D10" s="108">
        <f t="shared" si="0"/>
        <v>0.8125</v>
      </c>
      <c r="E10" s="145" t="s">
        <v>428</v>
      </c>
      <c r="F10" s="199" t="s">
        <v>44</v>
      </c>
      <c r="G10" s="113" t="s">
        <v>45</v>
      </c>
      <c r="H10" s="114">
        <f>H8/H7</f>
        <v>0.42857142857142855</v>
      </c>
    </row>
    <row r="11" spans="1:9" ht="18.600000000000001" customHeight="1" x14ac:dyDescent="0.3">
      <c r="A11" s="106" t="s">
        <v>69</v>
      </c>
      <c r="B11" s="107">
        <v>1</v>
      </c>
      <c r="C11" s="107">
        <v>1</v>
      </c>
      <c r="D11" s="108">
        <f t="shared" si="0"/>
        <v>1</v>
      </c>
      <c r="E11" s="145"/>
      <c r="F11" s="199"/>
      <c r="G11" s="113"/>
      <c r="H11" s="114"/>
    </row>
    <row r="12" spans="1:9" ht="18.600000000000001" customHeight="1" x14ac:dyDescent="0.3">
      <c r="A12" s="106" t="s">
        <v>11</v>
      </c>
      <c r="B12" s="109">
        <v>21</v>
      </c>
      <c r="C12" s="107">
        <v>17</v>
      </c>
      <c r="D12" s="108">
        <f t="shared" si="0"/>
        <v>0.80952380952380953</v>
      </c>
      <c r="E12" s="144" t="s">
        <v>230</v>
      </c>
      <c r="F12" s="199"/>
      <c r="G12" s="113"/>
      <c r="H12" s="114"/>
    </row>
    <row r="13" spans="1:9" ht="18.600000000000001" customHeight="1" x14ac:dyDescent="0.25">
      <c r="A13" s="106" t="s">
        <v>32</v>
      </c>
      <c r="B13" s="109">
        <v>12</v>
      </c>
      <c r="C13" s="109">
        <v>7</v>
      </c>
      <c r="D13" s="108">
        <f t="shared" si="0"/>
        <v>0.58333333333333337</v>
      </c>
      <c r="E13" s="144" t="s">
        <v>228</v>
      </c>
      <c r="F13" s="199"/>
      <c r="G13" s="26"/>
      <c r="H13" s="26"/>
    </row>
    <row r="14" spans="1:9" ht="18.600000000000001" customHeight="1" x14ac:dyDescent="0.25">
      <c r="A14" s="106" t="s">
        <v>33</v>
      </c>
      <c r="B14" s="109">
        <v>17</v>
      </c>
      <c r="C14" s="107">
        <v>14</v>
      </c>
      <c r="D14" s="108">
        <f t="shared" si="0"/>
        <v>0.82352941176470584</v>
      </c>
      <c r="E14" s="144" t="s">
        <v>287</v>
      </c>
      <c r="F14" s="199"/>
      <c r="G14" s="26"/>
      <c r="H14" s="26"/>
    </row>
    <row r="15" spans="1:9" ht="18.600000000000001" customHeight="1" x14ac:dyDescent="0.25">
      <c r="A15" s="106" t="s">
        <v>34</v>
      </c>
      <c r="B15" s="109">
        <v>9</v>
      </c>
      <c r="C15" s="107">
        <v>5</v>
      </c>
      <c r="D15" s="108">
        <f t="shared" si="0"/>
        <v>0.55555555555555558</v>
      </c>
      <c r="E15" s="145" t="s">
        <v>429</v>
      </c>
      <c r="F15" s="199"/>
      <c r="G15" s="26"/>
      <c r="H15" s="26"/>
    </row>
    <row r="16" spans="1:9" ht="18.600000000000001" customHeight="1" x14ac:dyDescent="0.25">
      <c r="A16" s="106" t="s">
        <v>60</v>
      </c>
      <c r="B16" s="109">
        <v>4</v>
      </c>
      <c r="C16" s="109">
        <v>4</v>
      </c>
      <c r="D16" s="108">
        <f t="shared" si="0"/>
        <v>1</v>
      </c>
      <c r="E16" s="145" t="s">
        <v>318</v>
      </c>
      <c r="F16" s="199"/>
      <c r="G16" s="26"/>
      <c r="H16" s="26"/>
    </row>
    <row r="17" spans="1:17" ht="18.600000000000001" customHeight="1" x14ac:dyDescent="0.25">
      <c r="A17" s="106" t="s">
        <v>317</v>
      </c>
      <c r="B17" s="109">
        <v>21</v>
      </c>
      <c r="C17" s="107">
        <v>18</v>
      </c>
      <c r="D17" s="108">
        <f t="shared" si="0"/>
        <v>0.8571428571428571</v>
      </c>
      <c r="E17" s="101" t="s">
        <v>275</v>
      </c>
      <c r="F17" s="199"/>
      <c r="G17" s="26"/>
      <c r="H17" s="26"/>
    </row>
    <row r="18" spans="1:17" ht="9.75" customHeight="1" x14ac:dyDescent="0.25">
      <c r="A18" s="138"/>
      <c r="B18" s="138"/>
      <c r="C18" s="140"/>
      <c r="D18" s="211"/>
      <c r="E18" s="138"/>
      <c r="F18" s="140"/>
      <c r="G18" s="138"/>
      <c r="H18" s="138"/>
    </row>
    <row r="19" spans="1:17" ht="19.350000000000001" customHeight="1" x14ac:dyDescent="0.3">
      <c r="A19" s="234" t="s">
        <v>87</v>
      </c>
      <c r="B19" s="234"/>
      <c r="C19" s="234"/>
      <c r="D19" s="234"/>
      <c r="E19" s="234"/>
      <c r="F19" s="234"/>
      <c r="G19" s="234"/>
      <c r="H19" s="234"/>
    </row>
    <row r="20" spans="1:17" ht="19.350000000000001" customHeight="1" x14ac:dyDescent="0.25">
      <c r="A20" s="101" t="s">
        <v>28</v>
      </c>
      <c r="B20" s="101" t="s">
        <v>29</v>
      </c>
      <c r="C20" s="101" t="s">
        <v>30</v>
      </c>
      <c r="D20" s="101" t="s">
        <v>31</v>
      </c>
      <c r="E20" s="101" t="s">
        <v>213</v>
      </c>
      <c r="F20" s="102" t="s">
        <v>2</v>
      </c>
      <c r="G20" s="103" t="s">
        <v>0</v>
      </c>
      <c r="H20" s="104">
        <v>19</v>
      </c>
      <c r="O20" s="105" t="s">
        <v>439</v>
      </c>
    </row>
    <row r="21" spans="1:17" ht="18.600000000000001" customHeight="1" x14ac:dyDescent="0.25">
      <c r="A21" s="106" t="s">
        <v>41</v>
      </c>
      <c r="B21" s="107">
        <v>19</v>
      </c>
      <c r="C21" s="107">
        <v>17</v>
      </c>
      <c r="D21" s="108">
        <f>C21/B21</f>
        <v>0.89473684210526316</v>
      </c>
      <c r="E21" s="144" t="s">
        <v>288</v>
      </c>
      <c r="F21" s="26" t="s">
        <v>18</v>
      </c>
      <c r="G21" s="103" t="s">
        <v>0</v>
      </c>
      <c r="H21" s="111">
        <v>12</v>
      </c>
    </row>
    <row r="22" spans="1:17" ht="18.600000000000001" customHeight="1" x14ac:dyDescent="0.25">
      <c r="A22" s="106" t="s">
        <v>40</v>
      </c>
      <c r="B22" s="109">
        <v>5</v>
      </c>
      <c r="C22" s="109">
        <v>5</v>
      </c>
      <c r="D22" s="110">
        <f t="shared" ref="D22:D29" si="1">C22/B22</f>
        <v>1</v>
      </c>
      <c r="E22" s="144" t="s">
        <v>232</v>
      </c>
      <c r="F22" s="199"/>
      <c r="G22" s="26"/>
    </row>
    <row r="23" spans="1:17" ht="18.600000000000001" customHeight="1" x14ac:dyDescent="0.3">
      <c r="A23" s="106" t="s">
        <v>42</v>
      </c>
      <c r="B23" s="107">
        <v>14</v>
      </c>
      <c r="C23" s="107">
        <v>14</v>
      </c>
      <c r="D23" s="108">
        <f t="shared" si="1"/>
        <v>1</v>
      </c>
      <c r="E23" s="145" t="s">
        <v>430</v>
      </c>
      <c r="F23" s="199" t="s">
        <v>44</v>
      </c>
      <c r="G23" s="113" t="s">
        <v>45</v>
      </c>
      <c r="H23" s="114">
        <f>H21/H20</f>
        <v>0.63157894736842102</v>
      </c>
    </row>
    <row r="24" spans="1:17" ht="18.600000000000001" customHeight="1" x14ac:dyDescent="0.25">
      <c r="A24" s="106" t="s">
        <v>11</v>
      </c>
      <c r="B24" s="107">
        <v>19</v>
      </c>
      <c r="C24" s="107">
        <v>13</v>
      </c>
      <c r="D24" s="108">
        <f t="shared" ref="D24:D25" si="2">C24/B24</f>
        <v>0.68421052631578949</v>
      </c>
      <c r="E24" s="144" t="s">
        <v>276</v>
      </c>
      <c r="F24" s="199"/>
      <c r="G24" s="26"/>
      <c r="H24" s="26"/>
      <c r="K24" s="105">
        <f>43-36</f>
        <v>7</v>
      </c>
    </row>
    <row r="25" spans="1:17" ht="18.600000000000001" customHeight="1" x14ac:dyDescent="0.25">
      <c r="A25" s="106" t="s">
        <v>32</v>
      </c>
      <c r="B25" s="107">
        <v>15</v>
      </c>
      <c r="C25" s="107">
        <v>13</v>
      </c>
      <c r="D25" s="108">
        <f t="shared" si="2"/>
        <v>0.8666666666666667</v>
      </c>
      <c r="E25" s="144" t="s">
        <v>431</v>
      </c>
      <c r="F25" s="199"/>
      <c r="G25" s="26"/>
      <c r="H25" s="26"/>
      <c r="K25" s="105">
        <f>43-7</f>
        <v>36</v>
      </c>
      <c r="L25" s="142"/>
    </row>
    <row r="26" spans="1:17" ht="18.600000000000001" customHeight="1" x14ac:dyDescent="0.25">
      <c r="A26" s="106" t="s">
        <v>33</v>
      </c>
      <c r="B26" s="109">
        <v>15</v>
      </c>
      <c r="C26" s="107">
        <v>12</v>
      </c>
      <c r="D26" s="110">
        <f t="shared" si="1"/>
        <v>0.8</v>
      </c>
      <c r="E26" s="144" t="s">
        <v>432</v>
      </c>
      <c r="F26" s="199"/>
      <c r="G26" s="26"/>
      <c r="H26" s="26"/>
    </row>
    <row r="27" spans="1:17" ht="18.600000000000001" customHeight="1" x14ac:dyDescent="0.25">
      <c r="A27" s="106" t="s">
        <v>34</v>
      </c>
      <c r="B27" s="109">
        <v>4</v>
      </c>
      <c r="C27" s="107">
        <v>4</v>
      </c>
      <c r="D27" s="110">
        <f t="shared" si="1"/>
        <v>1</v>
      </c>
      <c r="E27" s="212" t="s">
        <v>429</v>
      </c>
      <c r="F27" s="199"/>
      <c r="G27" s="26"/>
      <c r="H27" s="26"/>
      <c r="K27" s="105">
        <f>43-7</f>
        <v>36</v>
      </c>
    </row>
    <row r="28" spans="1:17" ht="18.600000000000001" customHeight="1" x14ac:dyDescent="0.25">
      <c r="A28" s="106" t="s">
        <v>60</v>
      </c>
      <c r="B28" s="109">
        <v>4</v>
      </c>
      <c r="C28" s="109">
        <v>4</v>
      </c>
      <c r="D28" s="110">
        <f t="shared" si="1"/>
        <v>1</v>
      </c>
      <c r="E28" s="144" t="s">
        <v>318</v>
      </c>
      <c r="F28" s="199"/>
      <c r="G28" s="26"/>
      <c r="H28" s="26"/>
    </row>
    <row r="29" spans="1:17" ht="18.600000000000001" customHeight="1" x14ac:dyDescent="0.25">
      <c r="A29" s="106" t="s">
        <v>145</v>
      </c>
      <c r="B29" s="109">
        <v>19</v>
      </c>
      <c r="C29" s="107">
        <v>19</v>
      </c>
      <c r="D29" s="110">
        <f t="shared" si="1"/>
        <v>1</v>
      </c>
      <c r="E29" s="144" t="s">
        <v>433</v>
      </c>
      <c r="F29" s="199"/>
      <c r="G29" s="26"/>
      <c r="H29" s="26"/>
    </row>
    <row r="30" spans="1:17" ht="10.5" customHeight="1" x14ac:dyDescent="0.25">
      <c r="A30" s="138"/>
      <c r="B30" s="138"/>
      <c r="C30" s="140"/>
      <c r="D30" s="138"/>
      <c r="E30" s="138"/>
      <c r="F30" s="140"/>
      <c r="G30" s="138"/>
      <c r="H30" s="138"/>
    </row>
    <row r="31" spans="1:17" ht="26.25" customHeight="1" x14ac:dyDescent="0.3">
      <c r="A31" s="226" t="s">
        <v>141</v>
      </c>
      <c r="B31" s="226"/>
      <c r="C31" s="226"/>
      <c r="D31" s="226"/>
      <c r="E31" s="226"/>
      <c r="F31" s="226"/>
      <c r="G31" s="226"/>
      <c r="H31" s="226"/>
      <c r="I31" s="151"/>
      <c r="N31" s="173"/>
      <c r="O31" s="174"/>
      <c r="P31" s="173"/>
      <c r="Q31" s="175"/>
    </row>
    <row r="32" spans="1:17" ht="21" customHeight="1" x14ac:dyDescent="0.35">
      <c r="A32" s="101" t="s">
        <v>28</v>
      </c>
      <c r="B32" s="101" t="s">
        <v>29</v>
      </c>
      <c r="C32" s="101" t="s">
        <v>30</v>
      </c>
      <c r="D32" s="101" t="s">
        <v>31</v>
      </c>
      <c r="E32" s="101" t="s">
        <v>213</v>
      </c>
      <c r="F32" s="143" t="s">
        <v>302</v>
      </c>
      <c r="G32" s="103" t="s">
        <v>0</v>
      </c>
      <c r="H32" s="113">
        <v>27</v>
      </c>
      <c r="N32" s="173"/>
      <c r="O32" s="176"/>
      <c r="P32" s="173"/>
      <c r="Q32" s="177"/>
    </row>
    <row r="33" spans="1:17" ht="21" customHeight="1" x14ac:dyDescent="0.35">
      <c r="A33" s="106" t="s">
        <v>11</v>
      </c>
      <c r="B33" s="103">
        <v>26</v>
      </c>
      <c r="C33" s="111">
        <v>23</v>
      </c>
      <c r="D33" s="108">
        <f>C33/B33</f>
        <v>0.88461538461538458</v>
      </c>
      <c r="E33" s="144" t="s">
        <v>230</v>
      </c>
      <c r="F33" s="143" t="s">
        <v>2</v>
      </c>
      <c r="G33" s="103" t="s">
        <v>0</v>
      </c>
      <c r="H33" s="113">
        <v>26</v>
      </c>
      <c r="M33" s="144"/>
      <c r="N33" s="173"/>
      <c r="O33" s="178"/>
      <c r="P33" s="178"/>
      <c r="Q33" s="179"/>
    </row>
    <row r="34" spans="1:17" ht="21" customHeight="1" x14ac:dyDescent="0.25">
      <c r="A34" s="106" t="s">
        <v>32</v>
      </c>
      <c r="B34" s="103">
        <v>19</v>
      </c>
      <c r="C34" s="103">
        <v>13</v>
      </c>
      <c r="D34" s="108">
        <f>C34/B34</f>
        <v>0.68421052631578949</v>
      </c>
      <c r="E34" s="144" t="s">
        <v>228</v>
      </c>
      <c r="F34" s="26" t="s">
        <v>18</v>
      </c>
      <c r="G34" s="103" t="s">
        <v>0</v>
      </c>
      <c r="H34" s="104">
        <v>20</v>
      </c>
      <c r="M34" s="144"/>
    </row>
    <row r="35" spans="1:17" ht="21" customHeight="1" x14ac:dyDescent="0.25">
      <c r="A35" s="106" t="s">
        <v>33</v>
      </c>
      <c r="B35" s="103">
        <v>10</v>
      </c>
      <c r="C35" s="111">
        <v>9</v>
      </c>
      <c r="D35" s="108">
        <f>C35/B35</f>
        <v>0.9</v>
      </c>
      <c r="E35" s="145" t="s">
        <v>287</v>
      </c>
      <c r="M35" s="145"/>
    </row>
    <row r="36" spans="1:17" ht="21" customHeight="1" x14ac:dyDescent="0.3">
      <c r="A36" s="106" t="s">
        <v>34</v>
      </c>
      <c r="B36" s="103">
        <v>7</v>
      </c>
      <c r="C36" s="111">
        <v>7</v>
      </c>
      <c r="D36" s="110">
        <f>C36/B36</f>
        <v>1</v>
      </c>
      <c r="E36" s="145" t="s">
        <v>274</v>
      </c>
      <c r="F36" s="113" t="s">
        <v>44</v>
      </c>
      <c r="G36" s="113" t="s">
        <v>45</v>
      </c>
      <c r="H36" s="141">
        <f>H34/H33</f>
        <v>0.76923076923076927</v>
      </c>
      <c r="M36" s="145"/>
    </row>
    <row r="37" spans="1:17" ht="21" customHeight="1" x14ac:dyDescent="0.25">
      <c r="A37" s="106" t="s">
        <v>73</v>
      </c>
      <c r="B37" s="103">
        <v>16</v>
      </c>
      <c r="C37" s="103">
        <v>15</v>
      </c>
      <c r="D37" s="108">
        <f>C37/B37</f>
        <v>0.9375</v>
      </c>
      <c r="E37" s="145" t="s">
        <v>318</v>
      </c>
      <c r="F37" s="157"/>
      <c r="G37" s="158"/>
      <c r="H37" s="158"/>
      <c r="M37" s="145"/>
    </row>
    <row r="38" spans="1:17" ht="21" customHeight="1" x14ac:dyDescent="0.25">
      <c r="A38" s="106"/>
      <c r="B38" s="103"/>
      <c r="C38" s="103"/>
      <c r="D38" s="108"/>
      <c r="E38" s="154"/>
      <c r="F38" s="157"/>
      <c r="G38" s="158"/>
      <c r="H38" s="158"/>
      <c r="M38" s="145"/>
    </row>
    <row r="39" spans="1:17" ht="10.5" customHeight="1" x14ac:dyDescent="0.25">
      <c r="A39" s="138"/>
      <c r="B39" s="138"/>
      <c r="C39" s="140"/>
      <c r="D39" s="138"/>
      <c r="E39" s="138"/>
      <c r="F39" s="138"/>
      <c r="G39" s="138"/>
      <c r="H39" s="138"/>
      <c r="I39" s="138"/>
    </row>
  </sheetData>
  <mergeCells count="7">
    <mergeCell ref="A31:H31"/>
    <mergeCell ref="A1:I1"/>
    <mergeCell ref="A2:I2"/>
    <mergeCell ref="A3:H3"/>
    <mergeCell ref="A4:H4"/>
    <mergeCell ref="A6:H6"/>
    <mergeCell ref="A19:H19"/>
  </mergeCells>
  <pageMargins left="0.5" right="0" top="0.5" bottom="0.5" header="0.5" footer="0.5"/>
  <pageSetup paperSize="9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5" workbookViewId="0">
      <selection activeCell="A27" sqref="A27"/>
    </sheetView>
  </sheetViews>
  <sheetFormatPr defaultRowHeight="15.75" x14ac:dyDescent="0.25"/>
  <cols>
    <col min="1" max="1" width="17" style="105" customWidth="1"/>
    <col min="2" max="2" width="8.875" style="105" customWidth="1"/>
    <col min="3" max="3" width="7.125" style="105" customWidth="1"/>
    <col min="4" max="4" width="10.375" style="105" customWidth="1"/>
    <col min="5" max="5" width="16.375" style="105" hidden="1" customWidth="1"/>
    <col min="6" max="6" width="17.875" style="105" customWidth="1"/>
    <col min="7" max="7" width="1.125" style="105" customWidth="1"/>
    <col min="8" max="8" width="8.5" style="105" customWidth="1"/>
    <col min="9" max="9" width="0.375" style="105" customWidth="1"/>
    <col min="10" max="10" width="7.25" style="105" customWidth="1"/>
    <col min="11" max="11" width="9.125" style="105" customWidth="1"/>
    <col min="12" max="16384" width="9" style="105"/>
  </cols>
  <sheetData>
    <row r="1" spans="1:14" ht="9.75" customHeight="1" x14ac:dyDescent="0.25">
      <c r="A1" s="232"/>
      <c r="B1" s="232"/>
      <c r="C1" s="232"/>
      <c r="D1" s="232"/>
      <c r="E1" s="232"/>
      <c r="F1" s="232"/>
      <c r="G1" s="232"/>
    </row>
    <row r="2" spans="1:14" ht="20.25" customHeight="1" x14ac:dyDescent="0.3">
      <c r="A2" s="231" t="s">
        <v>12</v>
      </c>
      <c r="B2" s="231"/>
      <c r="C2" s="231"/>
      <c r="D2" s="231"/>
      <c r="E2" s="231"/>
      <c r="F2" s="231"/>
      <c r="G2" s="231"/>
      <c r="H2" s="231"/>
      <c r="I2" s="231"/>
    </row>
    <row r="3" spans="1:14" ht="21.75" customHeight="1" x14ac:dyDescent="0.3">
      <c r="A3" s="231" t="s">
        <v>440</v>
      </c>
      <c r="B3" s="231"/>
      <c r="C3" s="231"/>
      <c r="D3" s="231"/>
      <c r="E3" s="231"/>
      <c r="F3" s="231"/>
      <c r="G3" s="231"/>
      <c r="H3" s="231"/>
      <c r="I3" s="231"/>
    </row>
    <row r="4" spans="1:14" ht="19.5" customHeight="1" x14ac:dyDescent="0.3">
      <c r="A4" s="231" t="s">
        <v>9</v>
      </c>
      <c r="B4" s="231"/>
      <c r="C4" s="231"/>
      <c r="D4" s="231"/>
      <c r="E4" s="231"/>
      <c r="F4" s="231"/>
      <c r="G4" s="231"/>
      <c r="H4" s="231"/>
      <c r="I4" s="206"/>
    </row>
    <row r="5" spans="1:14" ht="20.25" customHeight="1" x14ac:dyDescent="0.3">
      <c r="A5" s="230" t="s">
        <v>374</v>
      </c>
      <c r="B5" s="230"/>
      <c r="C5" s="230"/>
      <c r="D5" s="230"/>
      <c r="E5" s="230"/>
      <c r="F5" s="230"/>
      <c r="G5" s="230"/>
      <c r="H5" s="230"/>
    </row>
    <row r="6" spans="1:14" ht="6" customHeight="1" x14ac:dyDescent="0.25">
      <c r="A6" s="138"/>
      <c r="B6" s="139"/>
      <c r="C6" s="140"/>
      <c r="D6" s="138"/>
      <c r="E6" s="138"/>
      <c r="F6" s="138"/>
      <c r="G6" s="138"/>
      <c r="H6" s="138"/>
    </row>
    <row r="7" spans="1:14" ht="25.5" customHeight="1" x14ac:dyDescent="0.3">
      <c r="A7" s="226" t="s">
        <v>116</v>
      </c>
      <c r="B7" s="226"/>
      <c r="C7" s="226"/>
      <c r="D7" s="226"/>
      <c r="E7" s="226"/>
      <c r="F7" s="226"/>
      <c r="G7" s="226"/>
      <c r="H7" s="226"/>
    </row>
    <row r="8" spans="1:14" ht="19.350000000000001" customHeight="1" x14ac:dyDescent="0.25">
      <c r="A8" s="101" t="s">
        <v>28</v>
      </c>
      <c r="B8" s="101" t="s">
        <v>29</v>
      </c>
      <c r="C8" s="101" t="s">
        <v>30</v>
      </c>
      <c r="D8" s="101" t="s">
        <v>31</v>
      </c>
      <c r="E8" s="101" t="s">
        <v>213</v>
      </c>
      <c r="F8" s="102" t="s">
        <v>2</v>
      </c>
      <c r="G8" s="103" t="s">
        <v>0</v>
      </c>
      <c r="H8" s="113">
        <v>27</v>
      </c>
    </row>
    <row r="9" spans="1:14" ht="18.600000000000001" customHeight="1" x14ac:dyDescent="0.25">
      <c r="A9" s="106" t="s">
        <v>41</v>
      </c>
      <c r="B9" s="107">
        <v>27</v>
      </c>
      <c r="C9" s="107">
        <v>26</v>
      </c>
      <c r="D9" s="108">
        <f t="shared" ref="D9:D16" si="0">C9/B9</f>
        <v>0.96296296296296291</v>
      </c>
      <c r="E9" s="144" t="s">
        <v>434</v>
      </c>
      <c r="F9" s="26" t="s">
        <v>18</v>
      </c>
      <c r="G9" s="103" t="s">
        <v>0</v>
      </c>
      <c r="H9" s="104">
        <v>22</v>
      </c>
    </row>
    <row r="10" spans="1:14" ht="18.600000000000001" customHeight="1" x14ac:dyDescent="0.25">
      <c r="A10" s="106" t="s">
        <v>40</v>
      </c>
      <c r="B10" s="107">
        <v>14</v>
      </c>
      <c r="C10" s="107">
        <v>14</v>
      </c>
      <c r="D10" s="110">
        <f t="shared" si="0"/>
        <v>1</v>
      </c>
      <c r="E10" s="144" t="s">
        <v>278</v>
      </c>
      <c r="F10" s="199"/>
      <c r="G10" s="26"/>
      <c r="H10" s="26"/>
    </row>
    <row r="11" spans="1:14" ht="18.600000000000001" customHeight="1" x14ac:dyDescent="0.3">
      <c r="A11" s="106" t="s">
        <v>42</v>
      </c>
      <c r="B11" s="107">
        <v>7</v>
      </c>
      <c r="C11" s="107">
        <v>7</v>
      </c>
      <c r="D11" s="110">
        <f t="shared" si="0"/>
        <v>1</v>
      </c>
      <c r="E11" s="145" t="s">
        <v>274</v>
      </c>
      <c r="F11" s="113" t="s">
        <v>44</v>
      </c>
      <c r="G11" s="113" t="s">
        <v>45</v>
      </c>
      <c r="H11" s="141">
        <f>H9/H8</f>
        <v>0.81481481481481477</v>
      </c>
    </row>
    <row r="12" spans="1:14" ht="18.600000000000001" customHeight="1" x14ac:dyDescent="0.25">
      <c r="A12" s="106" t="s">
        <v>43</v>
      </c>
      <c r="B12" s="109">
        <v>6</v>
      </c>
      <c r="C12" s="109">
        <v>6</v>
      </c>
      <c r="D12" s="110">
        <f t="shared" si="0"/>
        <v>1</v>
      </c>
      <c r="E12" s="145" t="s">
        <v>226</v>
      </c>
      <c r="F12" s="199"/>
      <c r="G12" s="26"/>
      <c r="H12" s="26"/>
      <c r="N12" s="189"/>
    </row>
    <row r="13" spans="1:14" ht="18.600000000000001" customHeight="1" x14ac:dyDescent="0.25">
      <c r="A13" s="106" t="s">
        <v>35</v>
      </c>
      <c r="B13" s="109">
        <v>27</v>
      </c>
      <c r="C13" s="107">
        <v>23</v>
      </c>
      <c r="D13" s="108">
        <f t="shared" si="0"/>
        <v>0.85185185185185186</v>
      </c>
      <c r="E13" s="144" t="s">
        <v>435</v>
      </c>
      <c r="F13" s="199"/>
      <c r="G13" s="26"/>
      <c r="H13" s="26"/>
    </row>
    <row r="14" spans="1:14" ht="18.600000000000001" customHeight="1" x14ac:dyDescent="0.25">
      <c r="A14" s="106" t="s">
        <v>36</v>
      </c>
      <c r="B14" s="109">
        <v>27</v>
      </c>
      <c r="C14" s="109">
        <v>23</v>
      </c>
      <c r="D14" s="108">
        <f t="shared" si="0"/>
        <v>0.85185185185185186</v>
      </c>
      <c r="E14" s="144" t="s">
        <v>396</v>
      </c>
      <c r="F14" s="199"/>
      <c r="G14" s="26"/>
      <c r="H14" s="26"/>
    </row>
    <row r="15" spans="1:14" ht="18.600000000000001" customHeight="1" x14ac:dyDescent="0.25">
      <c r="A15" s="142" t="s">
        <v>38</v>
      </c>
      <c r="B15" s="109">
        <v>27</v>
      </c>
      <c r="C15" s="107">
        <v>24</v>
      </c>
      <c r="D15" s="108">
        <f t="shared" si="0"/>
        <v>0.88888888888888884</v>
      </c>
      <c r="E15" s="145" t="s">
        <v>217</v>
      </c>
      <c r="F15" s="111"/>
    </row>
    <row r="16" spans="1:14" ht="18.600000000000001" customHeight="1" x14ac:dyDescent="0.25">
      <c r="A16" s="106" t="s">
        <v>317</v>
      </c>
      <c r="B16" s="109">
        <v>27</v>
      </c>
      <c r="C16" s="107">
        <v>26</v>
      </c>
      <c r="D16" s="108">
        <f t="shared" si="0"/>
        <v>0.96296296296296291</v>
      </c>
      <c r="E16" s="145" t="s">
        <v>291</v>
      </c>
      <c r="F16" s="111"/>
    </row>
    <row r="17" spans="1:11" ht="9.75" customHeight="1" x14ac:dyDescent="0.25"/>
    <row r="18" spans="1:11" ht="23.25" customHeight="1" x14ac:dyDescent="0.3">
      <c r="A18" s="226" t="s">
        <v>88</v>
      </c>
      <c r="B18" s="226"/>
      <c r="C18" s="226"/>
      <c r="D18" s="226"/>
      <c r="E18" s="226"/>
      <c r="F18" s="226"/>
      <c r="G18" s="226"/>
      <c r="H18" s="226"/>
    </row>
    <row r="19" spans="1:11" ht="19.350000000000001" customHeight="1" x14ac:dyDescent="0.25">
      <c r="A19" s="101" t="s">
        <v>28</v>
      </c>
      <c r="B19" s="101" t="s">
        <v>29</v>
      </c>
      <c r="C19" s="101" t="s">
        <v>30</v>
      </c>
      <c r="D19" s="101" t="s">
        <v>31</v>
      </c>
      <c r="E19" s="101" t="s">
        <v>213</v>
      </c>
      <c r="F19" s="102" t="s">
        <v>2</v>
      </c>
      <c r="G19" s="103" t="s">
        <v>0</v>
      </c>
      <c r="H19" s="104">
        <v>16</v>
      </c>
    </row>
    <row r="20" spans="1:11" ht="18.600000000000001" customHeight="1" x14ac:dyDescent="0.25">
      <c r="A20" s="106" t="s">
        <v>261</v>
      </c>
      <c r="B20" s="107">
        <v>16</v>
      </c>
      <c r="C20" s="107">
        <v>16</v>
      </c>
      <c r="D20" s="110">
        <f t="shared" ref="D20:D27" si="1">C20/B20</f>
        <v>1</v>
      </c>
      <c r="E20" s="144" t="s">
        <v>434</v>
      </c>
      <c r="F20" s="26" t="s">
        <v>18</v>
      </c>
      <c r="G20" s="103" t="s">
        <v>0</v>
      </c>
      <c r="H20" s="153">
        <v>10</v>
      </c>
    </row>
    <row r="21" spans="1:11" ht="18.600000000000001" customHeight="1" x14ac:dyDescent="0.25">
      <c r="A21" s="106" t="s">
        <v>262</v>
      </c>
      <c r="B21" s="107">
        <v>3</v>
      </c>
      <c r="C21" s="107">
        <v>2</v>
      </c>
      <c r="D21" s="108">
        <f t="shared" si="1"/>
        <v>0.66666666666666663</v>
      </c>
      <c r="E21" s="144" t="s">
        <v>427</v>
      </c>
      <c r="F21" s="199"/>
      <c r="G21" s="26"/>
    </row>
    <row r="22" spans="1:11" ht="18.600000000000001" customHeight="1" x14ac:dyDescent="0.3">
      <c r="A22" s="106" t="s">
        <v>263</v>
      </c>
      <c r="B22" s="107">
        <v>8</v>
      </c>
      <c r="C22" s="107">
        <v>8</v>
      </c>
      <c r="D22" s="110">
        <f t="shared" si="1"/>
        <v>1</v>
      </c>
      <c r="E22" s="145" t="s">
        <v>280</v>
      </c>
      <c r="F22" s="113" t="s">
        <v>44</v>
      </c>
      <c r="G22" s="113" t="s">
        <v>45</v>
      </c>
      <c r="H22" s="191">
        <f>H20/H19</f>
        <v>0.625</v>
      </c>
    </row>
    <row r="23" spans="1:11" ht="18.600000000000001" customHeight="1" x14ac:dyDescent="0.3">
      <c r="A23" s="106" t="s">
        <v>43</v>
      </c>
      <c r="B23" s="109">
        <v>5</v>
      </c>
      <c r="C23" s="109">
        <v>5</v>
      </c>
      <c r="D23" s="110">
        <f t="shared" si="1"/>
        <v>1</v>
      </c>
      <c r="E23" s="145" t="s">
        <v>215</v>
      </c>
      <c r="F23" s="199"/>
      <c r="G23" s="157"/>
      <c r="H23" s="170"/>
    </row>
    <row r="24" spans="1:11" ht="18.600000000000001" customHeight="1" x14ac:dyDescent="0.25">
      <c r="A24" s="106" t="s">
        <v>264</v>
      </c>
      <c r="B24" s="109">
        <v>16</v>
      </c>
      <c r="C24" s="107">
        <v>10</v>
      </c>
      <c r="D24" s="108">
        <f t="shared" si="1"/>
        <v>0.625</v>
      </c>
      <c r="E24" s="144" t="s">
        <v>435</v>
      </c>
      <c r="F24" s="199"/>
      <c r="G24" s="26"/>
      <c r="H24" s="153"/>
    </row>
    <row r="25" spans="1:11" ht="18.600000000000001" customHeight="1" x14ac:dyDescent="0.25">
      <c r="A25" s="106" t="s">
        <v>265</v>
      </c>
      <c r="B25" s="109">
        <v>16</v>
      </c>
      <c r="C25" s="109">
        <v>16</v>
      </c>
      <c r="D25" s="108">
        <f t="shared" si="1"/>
        <v>1</v>
      </c>
      <c r="E25" s="144" t="s">
        <v>396</v>
      </c>
      <c r="F25" s="199"/>
      <c r="G25" s="26"/>
      <c r="H25" s="26"/>
    </row>
    <row r="26" spans="1:11" ht="18.600000000000001" customHeight="1" x14ac:dyDescent="0.25">
      <c r="A26" s="142" t="s">
        <v>38</v>
      </c>
      <c r="B26" s="109">
        <v>16</v>
      </c>
      <c r="C26" s="109">
        <v>15</v>
      </c>
      <c r="D26" s="108">
        <f t="shared" si="1"/>
        <v>0.9375</v>
      </c>
      <c r="E26" s="145" t="s">
        <v>436</v>
      </c>
      <c r="F26" s="111"/>
    </row>
    <row r="27" spans="1:11" ht="18.600000000000001" customHeight="1" x14ac:dyDescent="0.25">
      <c r="A27" s="106" t="s">
        <v>145</v>
      </c>
      <c r="B27" s="109">
        <v>16</v>
      </c>
      <c r="C27" s="107">
        <v>15</v>
      </c>
      <c r="D27" s="108">
        <f t="shared" si="1"/>
        <v>0.9375</v>
      </c>
      <c r="E27" s="145" t="s">
        <v>232</v>
      </c>
      <c r="F27" s="111"/>
    </row>
    <row r="28" spans="1:11" ht="10.5" customHeight="1" x14ac:dyDescent="0.25">
      <c r="A28" s="138"/>
      <c r="B28" s="138"/>
      <c r="C28" s="140"/>
      <c r="D28" s="108"/>
      <c r="E28" s="138"/>
      <c r="F28" s="140"/>
      <c r="G28" s="138"/>
      <c r="H28" s="138"/>
    </row>
    <row r="29" spans="1:11" ht="28.5" customHeight="1" x14ac:dyDescent="0.3">
      <c r="A29" s="226" t="s">
        <v>142</v>
      </c>
      <c r="B29" s="226"/>
      <c r="C29" s="226"/>
      <c r="D29" s="226"/>
      <c r="E29" s="226"/>
      <c r="F29" s="226"/>
      <c r="G29" s="226"/>
      <c r="H29" s="226"/>
    </row>
    <row r="30" spans="1:11" ht="21" customHeight="1" x14ac:dyDescent="0.3">
      <c r="A30" s="101" t="s">
        <v>28</v>
      </c>
      <c r="B30" s="101" t="s">
        <v>29</v>
      </c>
      <c r="C30" s="101" t="s">
        <v>30</v>
      </c>
      <c r="D30" s="101" t="s">
        <v>31</v>
      </c>
      <c r="E30" s="101" t="s">
        <v>213</v>
      </c>
      <c r="F30" s="102" t="s">
        <v>2</v>
      </c>
      <c r="G30" s="103" t="s">
        <v>0</v>
      </c>
      <c r="H30" s="205">
        <v>24</v>
      </c>
      <c r="J30" s="107"/>
    </row>
    <row r="31" spans="1:11" ht="21" customHeight="1" x14ac:dyDescent="0.25">
      <c r="A31" s="186" t="s">
        <v>442</v>
      </c>
      <c r="B31" s="103">
        <v>24</v>
      </c>
      <c r="C31" s="111">
        <v>22</v>
      </c>
      <c r="D31" s="108">
        <f t="shared" ref="D31:D33" si="2">C31/B31</f>
        <v>0.91666666666666663</v>
      </c>
      <c r="E31" s="144" t="s">
        <v>435</v>
      </c>
      <c r="F31" s="102" t="s">
        <v>18</v>
      </c>
      <c r="G31" s="142" t="s">
        <v>269</v>
      </c>
      <c r="H31" s="104">
        <v>21</v>
      </c>
      <c r="K31" s="142"/>
    </row>
    <row r="32" spans="1:11" ht="21" customHeight="1" x14ac:dyDescent="0.3">
      <c r="A32" s="186" t="s">
        <v>444</v>
      </c>
      <c r="B32" s="103">
        <v>24</v>
      </c>
      <c r="C32" s="103">
        <v>23</v>
      </c>
      <c r="D32" s="108">
        <f t="shared" si="2"/>
        <v>0.95833333333333337</v>
      </c>
      <c r="E32" s="144" t="s">
        <v>396</v>
      </c>
      <c r="F32" s="199" t="s">
        <v>44</v>
      </c>
      <c r="G32" s="113" t="s">
        <v>45</v>
      </c>
      <c r="H32" s="114">
        <f>H31/H30</f>
        <v>0.875</v>
      </c>
      <c r="K32" s="142"/>
    </row>
    <row r="33" spans="1:13" ht="21" customHeight="1" x14ac:dyDescent="0.35">
      <c r="A33" s="186" t="s">
        <v>443</v>
      </c>
      <c r="B33" s="103">
        <v>24</v>
      </c>
      <c r="C33" s="103">
        <v>22</v>
      </c>
      <c r="D33" s="108">
        <f t="shared" si="2"/>
        <v>0.91666666666666663</v>
      </c>
      <c r="E33" s="144" t="s">
        <v>242</v>
      </c>
      <c r="F33" s="176"/>
      <c r="G33" s="173"/>
      <c r="H33" s="177"/>
      <c r="M33" s="144"/>
    </row>
    <row r="34" spans="1:13" ht="11.25" customHeight="1" x14ac:dyDescent="0.25">
      <c r="A34" s="138"/>
      <c r="B34" s="138"/>
      <c r="C34" s="140"/>
      <c r="D34" s="138"/>
      <c r="E34" s="138"/>
      <c r="F34" s="138"/>
      <c r="G34" s="138"/>
      <c r="H34" s="138"/>
      <c r="I34" s="138"/>
    </row>
    <row r="48" spans="1:13" ht="18" customHeight="1" x14ac:dyDescent="0.25"/>
  </sheetData>
  <mergeCells count="8">
    <mergeCell ref="A18:H18"/>
    <mergeCell ref="A29:H29"/>
    <mergeCell ref="A1:G1"/>
    <mergeCell ref="A2:I2"/>
    <mergeCell ref="A3:I3"/>
    <mergeCell ref="A4:H4"/>
    <mergeCell ref="A5:H5"/>
    <mergeCell ref="A7:H7"/>
  </mergeCells>
  <pageMargins left="0.75" right="0" top="0.5" bottom="0.5" header="0.5" footer="0.5"/>
  <pageSetup paperSize="9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M7" sqref="M7"/>
    </sheetView>
  </sheetViews>
  <sheetFormatPr defaultRowHeight="24.95" customHeight="1" x14ac:dyDescent="0.25"/>
  <cols>
    <col min="1" max="1" width="17.625" style="105" customWidth="1"/>
    <col min="2" max="2" width="8.5" style="105" customWidth="1"/>
    <col min="3" max="3" width="6.625" style="105" customWidth="1"/>
    <col min="4" max="4" width="10" style="105" customWidth="1"/>
    <col min="5" max="5" width="17.5" style="105" hidden="1" customWidth="1"/>
    <col min="6" max="6" width="18.125" style="105" customWidth="1"/>
    <col min="7" max="7" width="1.25" style="105" customWidth="1"/>
    <col min="8" max="8" width="7.5" style="105" customWidth="1"/>
    <col min="9" max="9" width="9" style="105" hidden="1" customWidth="1"/>
    <col min="10" max="10" width="0.625" style="105" customWidth="1"/>
    <col min="11" max="16384" width="9" style="105"/>
  </cols>
  <sheetData>
    <row r="1" spans="1:10" ht="19.5" customHeight="1" x14ac:dyDescent="0.3">
      <c r="A1" s="231" t="s">
        <v>12</v>
      </c>
      <c r="B1" s="231"/>
      <c r="C1" s="231"/>
      <c r="D1" s="231"/>
      <c r="E1" s="231"/>
      <c r="F1" s="231"/>
      <c r="G1" s="231"/>
      <c r="H1" s="231"/>
      <c r="I1" s="231"/>
    </row>
    <row r="2" spans="1:10" ht="21" customHeight="1" x14ac:dyDescent="0.3">
      <c r="A2" s="231" t="s">
        <v>440</v>
      </c>
      <c r="B2" s="231"/>
      <c r="C2" s="231"/>
      <c r="D2" s="231"/>
      <c r="E2" s="231"/>
      <c r="F2" s="231"/>
      <c r="G2" s="231"/>
      <c r="H2" s="231"/>
      <c r="I2" s="231"/>
      <c r="J2" s="204"/>
    </row>
    <row r="3" spans="1:10" ht="22.5" customHeight="1" x14ac:dyDescent="0.3">
      <c r="A3" s="231" t="s">
        <v>9</v>
      </c>
      <c r="B3" s="231"/>
      <c r="C3" s="231"/>
      <c r="D3" s="231"/>
      <c r="E3" s="231"/>
      <c r="F3" s="231"/>
      <c r="G3" s="231"/>
      <c r="H3" s="231"/>
      <c r="I3" s="206"/>
    </row>
    <row r="4" spans="1:10" ht="22.5" customHeight="1" x14ac:dyDescent="0.3">
      <c r="A4" s="230" t="s">
        <v>375</v>
      </c>
      <c r="B4" s="230"/>
      <c r="C4" s="230"/>
      <c r="D4" s="230"/>
      <c r="E4" s="230"/>
      <c r="F4" s="230"/>
      <c r="G4" s="230"/>
      <c r="H4" s="230"/>
      <c r="I4" s="206"/>
    </row>
    <row r="5" spans="1:10" ht="4.5" customHeight="1" x14ac:dyDescent="0.3">
      <c r="A5" s="206"/>
      <c r="B5" s="206"/>
      <c r="C5" s="206"/>
      <c r="D5" s="206"/>
      <c r="E5" s="206"/>
      <c r="F5" s="206"/>
      <c r="G5" s="206"/>
      <c r="H5" s="206"/>
      <c r="I5" s="206"/>
    </row>
    <row r="6" spans="1:10" ht="19.350000000000001" customHeight="1" x14ac:dyDescent="0.3">
      <c r="A6" s="226" t="s">
        <v>117</v>
      </c>
      <c r="B6" s="226"/>
      <c r="C6" s="226"/>
      <c r="D6" s="226"/>
      <c r="E6" s="226"/>
      <c r="F6" s="226"/>
      <c r="G6" s="226"/>
      <c r="H6" s="226"/>
    </row>
    <row r="7" spans="1:10" ht="19.350000000000001" customHeight="1" x14ac:dyDescent="0.25">
      <c r="A7" s="101" t="s">
        <v>28</v>
      </c>
      <c r="B7" s="101" t="s">
        <v>29</v>
      </c>
      <c r="C7" s="101" t="s">
        <v>30</v>
      </c>
      <c r="D7" s="101" t="s">
        <v>31</v>
      </c>
      <c r="E7" s="101" t="s">
        <v>213</v>
      </c>
    </row>
    <row r="8" spans="1:10" ht="18.600000000000001" customHeight="1" x14ac:dyDescent="0.25">
      <c r="A8" s="106" t="s">
        <v>41</v>
      </c>
      <c r="B8" s="107">
        <v>122</v>
      </c>
      <c r="C8" s="107">
        <v>115</v>
      </c>
      <c r="D8" s="108">
        <f t="shared" ref="D8:D18" si="0">C8/B8</f>
        <v>0.94262295081967218</v>
      </c>
      <c r="E8" s="144" t="s">
        <v>409</v>
      </c>
      <c r="F8" s="143" t="s">
        <v>302</v>
      </c>
      <c r="G8" s="103" t="s">
        <v>0</v>
      </c>
      <c r="H8" s="113">
        <v>123</v>
      </c>
    </row>
    <row r="9" spans="1:10" ht="18.600000000000001" customHeight="1" x14ac:dyDescent="0.25">
      <c r="A9" s="106" t="s">
        <v>40</v>
      </c>
      <c r="B9" s="107">
        <v>41</v>
      </c>
      <c r="C9" s="107">
        <v>39</v>
      </c>
      <c r="D9" s="108">
        <f t="shared" si="0"/>
        <v>0.95121951219512191</v>
      </c>
      <c r="E9" s="144" t="s">
        <v>218</v>
      </c>
      <c r="F9" s="143" t="s">
        <v>2</v>
      </c>
      <c r="G9" s="103" t="s">
        <v>0</v>
      </c>
      <c r="H9" s="113">
        <v>122</v>
      </c>
    </row>
    <row r="10" spans="1:10" ht="18.600000000000001" customHeight="1" x14ac:dyDescent="0.25">
      <c r="A10" s="106" t="s">
        <v>42</v>
      </c>
      <c r="B10" s="107">
        <v>44</v>
      </c>
      <c r="C10" s="107">
        <v>41</v>
      </c>
      <c r="D10" s="108">
        <f t="shared" si="0"/>
        <v>0.93181818181818177</v>
      </c>
      <c r="E10" s="144" t="s">
        <v>410</v>
      </c>
      <c r="F10" s="26" t="s">
        <v>18</v>
      </c>
      <c r="G10" s="103" t="s">
        <v>0</v>
      </c>
      <c r="H10" s="104">
        <v>90</v>
      </c>
    </row>
    <row r="11" spans="1:10" ht="18.600000000000001" customHeight="1" x14ac:dyDescent="0.25">
      <c r="A11" s="106" t="s">
        <v>43</v>
      </c>
      <c r="B11" s="109">
        <v>37</v>
      </c>
      <c r="C11" s="109">
        <v>37</v>
      </c>
      <c r="D11" s="110">
        <f t="shared" si="0"/>
        <v>1</v>
      </c>
      <c r="E11" s="144" t="s">
        <v>215</v>
      </c>
    </row>
    <row r="12" spans="1:10" ht="18.600000000000001" customHeight="1" x14ac:dyDescent="0.3">
      <c r="A12" s="106" t="s">
        <v>56</v>
      </c>
      <c r="B12" s="109">
        <v>122</v>
      </c>
      <c r="C12" s="107">
        <v>115</v>
      </c>
      <c r="D12" s="108">
        <f t="shared" si="0"/>
        <v>0.94262295081967218</v>
      </c>
      <c r="E12" s="144" t="s">
        <v>415</v>
      </c>
      <c r="F12" s="113" t="s">
        <v>44</v>
      </c>
      <c r="G12" s="113" t="s">
        <v>45</v>
      </c>
      <c r="H12" s="141">
        <f>H10/H9</f>
        <v>0.73770491803278693</v>
      </c>
    </row>
    <row r="13" spans="1:10" ht="18.600000000000001" customHeight="1" x14ac:dyDescent="0.25">
      <c r="A13" s="106" t="s">
        <v>194</v>
      </c>
      <c r="B13" s="109">
        <v>122</v>
      </c>
      <c r="C13" s="107">
        <v>105</v>
      </c>
      <c r="D13" s="108">
        <f t="shared" si="0"/>
        <v>0.86065573770491799</v>
      </c>
      <c r="E13" s="144" t="s">
        <v>277</v>
      </c>
      <c r="F13" s="157"/>
      <c r="G13" s="158"/>
      <c r="H13" s="158"/>
    </row>
    <row r="14" spans="1:10" ht="18.600000000000001" customHeight="1" x14ac:dyDescent="0.25">
      <c r="A14" s="106" t="s">
        <v>146</v>
      </c>
      <c r="B14" s="109">
        <v>114</v>
      </c>
      <c r="C14" s="107">
        <v>95</v>
      </c>
      <c r="D14" s="108">
        <f t="shared" si="0"/>
        <v>0.83333333333333337</v>
      </c>
      <c r="E14" s="144" t="s">
        <v>421</v>
      </c>
      <c r="F14" s="199"/>
      <c r="G14" s="26"/>
    </row>
    <row r="15" spans="1:10" ht="18.600000000000001" customHeight="1" x14ac:dyDescent="0.25">
      <c r="A15" s="142" t="s">
        <v>114</v>
      </c>
      <c r="B15" s="109">
        <v>114</v>
      </c>
      <c r="C15" s="107">
        <v>104</v>
      </c>
      <c r="D15" s="108">
        <f t="shared" si="0"/>
        <v>0.91228070175438591</v>
      </c>
      <c r="E15" s="144" t="s">
        <v>416</v>
      </c>
      <c r="F15" s="111"/>
    </row>
    <row r="16" spans="1:10" ht="18.600000000000001" customHeight="1" x14ac:dyDescent="0.25">
      <c r="A16" s="106" t="s">
        <v>319</v>
      </c>
      <c r="B16" s="109">
        <v>8</v>
      </c>
      <c r="C16" s="107">
        <v>7</v>
      </c>
      <c r="D16" s="108">
        <f t="shared" si="0"/>
        <v>0.875</v>
      </c>
      <c r="E16" s="144" t="s">
        <v>332</v>
      </c>
      <c r="F16" s="107"/>
    </row>
    <row r="17" spans="1:10" ht="18.600000000000001" customHeight="1" x14ac:dyDescent="0.25">
      <c r="A17" s="106" t="s">
        <v>320</v>
      </c>
      <c r="B17" s="109">
        <v>8</v>
      </c>
      <c r="C17" s="107">
        <v>7</v>
      </c>
      <c r="D17" s="108">
        <f t="shared" si="0"/>
        <v>0.875</v>
      </c>
      <c r="E17" s="144" t="s">
        <v>422</v>
      </c>
      <c r="F17" s="107"/>
    </row>
    <row r="18" spans="1:10" ht="18.600000000000001" customHeight="1" x14ac:dyDescent="0.25">
      <c r="A18" s="106" t="s">
        <v>317</v>
      </c>
      <c r="B18" s="109">
        <v>122</v>
      </c>
      <c r="C18" s="109">
        <v>121</v>
      </c>
      <c r="D18" s="108">
        <f t="shared" si="0"/>
        <v>0.99180327868852458</v>
      </c>
      <c r="E18" s="144" t="s">
        <v>287</v>
      </c>
      <c r="F18" s="115"/>
    </row>
    <row r="19" spans="1:10" ht="10.5" customHeight="1" x14ac:dyDescent="0.25">
      <c r="A19" s="138"/>
      <c r="B19" s="138"/>
      <c r="C19" s="140" t="s">
        <v>438</v>
      </c>
      <c r="D19" s="138"/>
      <c r="E19" s="138"/>
      <c r="F19" s="140"/>
      <c r="G19" s="138"/>
      <c r="H19" s="138"/>
    </row>
    <row r="20" spans="1:10" ht="19.350000000000001" customHeight="1" x14ac:dyDescent="0.3">
      <c r="A20" s="226" t="s">
        <v>89</v>
      </c>
      <c r="B20" s="226"/>
      <c r="C20" s="226"/>
      <c r="D20" s="226"/>
      <c r="E20" s="226"/>
      <c r="F20" s="226"/>
      <c r="G20" s="226"/>
      <c r="H20" s="226"/>
    </row>
    <row r="21" spans="1:10" ht="19.350000000000001" customHeight="1" x14ac:dyDescent="0.25">
      <c r="A21" s="101" t="s">
        <v>28</v>
      </c>
      <c r="B21" s="101" t="s">
        <v>29</v>
      </c>
      <c r="C21" s="101" t="s">
        <v>30</v>
      </c>
      <c r="D21" s="101" t="s">
        <v>31</v>
      </c>
      <c r="E21" s="101" t="s">
        <v>213</v>
      </c>
      <c r="F21" s="143" t="s">
        <v>302</v>
      </c>
      <c r="G21" s="103" t="s">
        <v>0</v>
      </c>
      <c r="H21" s="113">
        <v>92</v>
      </c>
    </row>
    <row r="22" spans="1:10" ht="18.600000000000001" customHeight="1" x14ac:dyDescent="0.25">
      <c r="A22" s="106" t="s">
        <v>41</v>
      </c>
      <c r="B22" s="107">
        <v>90</v>
      </c>
      <c r="C22" s="107">
        <v>85</v>
      </c>
      <c r="D22" s="108">
        <f t="shared" ref="D22:D31" si="1">C22/B22</f>
        <v>0.94444444444444442</v>
      </c>
      <c r="E22" s="101" t="s">
        <v>417</v>
      </c>
      <c r="F22" s="143" t="s">
        <v>2</v>
      </c>
      <c r="G22" s="103" t="s">
        <v>0</v>
      </c>
      <c r="H22" s="113">
        <v>90</v>
      </c>
    </row>
    <row r="23" spans="1:10" ht="18.600000000000001" customHeight="1" x14ac:dyDescent="0.25">
      <c r="A23" s="106" t="s">
        <v>40</v>
      </c>
      <c r="B23" s="107">
        <v>40</v>
      </c>
      <c r="C23" s="107">
        <v>40</v>
      </c>
      <c r="D23" s="108">
        <f t="shared" si="1"/>
        <v>1</v>
      </c>
      <c r="E23" s="144" t="s">
        <v>418</v>
      </c>
      <c r="F23" s="26" t="s">
        <v>18</v>
      </c>
      <c r="G23" s="103" t="s">
        <v>0</v>
      </c>
      <c r="H23" s="104">
        <v>62</v>
      </c>
    </row>
    <row r="24" spans="1:10" ht="18.600000000000001" customHeight="1" x14ac:dyDescent="0.25">
      <c r="A24" s="106" t="s">
        <v>42</v>
      </c>
      <c r="B24" s="107">
        <v>34</v>
      </c>
      <c r="C24" s="107">
        <v>33</v>
      </c>
      <c r="D24" s="108">
        <f t="shared" si="1"/>
        <v>0.97058823529411764</v>
      </c>
      <c r="E24" s="144" t="s">
        <v>410</v>
      </c>
    </row>
    <row r="25" spans="1:10" ht="18.600000000000001" customHeight="1" x14ac:dyDescent="0.3">
      <c r="A25" s="106" t="s">
        <v>43</v>
      </c>
      <c r="B25" s="109">
        <v>16</v>
      </c>
      <c r="C25" s="109">
        <v>14</v>
      </c>
      <c r="D25" s="110">
        <f t="shared" si="1"/>
        <v>0.875</v>
      </c>
      <c r="E25" s="145" t="s">
        <v>226</v>
      </c>
      <c r="F25" s="113" t="s">
        <v>44</v>
      </c>
      <c r="G25" s="113" t="s">
        <v>45</v>
      </c>
      <c r="H25" s="141">
        <f>H23/H22</f>
        <v>0.68888888888888888</v>
      </c>
      <c r="J25" s="105">
        <f>74*100/80</f>
        <v>92.5</v>
      </c>
    </row>
    <row r="26" spans="1:10" ht="18.600000000000001" customHeight="1" x14ac:dyDescent="0.25">
      <c r="A26" s="106" t="s">
        <v>219</v>
      </c>
      <c r="B26" s="109">
        <v>90</v>
      </c>
      <c r="C26" s="107">
        <v>69</v>
      </c>
      <c r="D26" s="108">
        <f t="shared" si="1"/>
        <v>0.76666666666666672</v>
      </c>
      <c r="E26" s="144" t="s">
        <v>398</v>
      </c>
      <c r="F26" s="157"/>
      <c r="G26" s="158"/>
      <c r="H26" s="158"/>
    </row>
    <row r="27" spans="1:10" ht="18.600000000000001" customHeight="1" x14ac:dyDescent="0.25">
      <c r="A27" s="106" t="s">
        <v>56</v>
      </c>
      <c r="B27" s="103">
        <v>90</v>
      </c>
      <c r="C27" s="111">
        <v>77</v>
      </c>
      <c r="D27" s="108">
        <f t="shared" si="1"/>
        <v>0.85555555555555551</v>
      </c>
      <c r="E27" s="144" t="s">
        <v>419</v>
      </c>
      <c r="F27" s="199"/>
      <c r="G27" s="26"/>
    </row>
    <row r="28" spans="1:10" ht="18.600000000000001" customHeight="1" x14ac:dyDescent="0.25">
      <c r="A28" s="106" t="s">
        <v>220</v>
      </c>
      <c r="B28" s="103">
        <v>81</v>
      </c>
      <c r="C28" s="103">
        <v>73</v>
      </c>
      <c r="D28" s="108">
        <f t="shared" si="1"/>
        <v>0.90123456790123457</v>
      </c>
      <c r="E28" s="144" t="s">
        <v>420</v>
      </c>
      <c r="F28" s="199"/>
      <c r="G28" s="26"/>
    </row>
    <row r="29" spans="1:10" ht="18.600000000000001" customHeight="1" x14ac:dyDescent="0.25">
      <c r="A29" s="142" t="s">
        <v>72</v>
      </c>
      <c r="B29" s="103">
        <v>81</v>
      </c>
      <c r="C29" s="103">
        <v>76</v>
      </c>
      <c r="D29" s="108">
        <f t="shared" si="1"/>
        <v>0.93827160493827155</v>
      </c>
      <c r="E29" s="144" t="s">
        <v>222</v>
      </c>
      <c r="F29" s="111"/>
    </row>
    <row r="30" spans="1:10" ht="18.600000000000001" customHeight="1" x14ac:dyDescent="0.25">
      <c r="A30" s="106" t="s">
        <v>321</v>
      </c>
      <c r="B30" s="109">
        <v>9</v>
      </c>
      <c r="C30" s="107">
        <v>8</v>
      </c>
      <c r="D30" s="110">
        <f t="shared" si="1"/>
        <v>0.88888888888888884</v>
      </c>
      <c r="E30" s="144" t="s">
        <v>422</v>
      </c>
      <c r="F30" s="111"/>
    </row>
    <row r="31" spans="1:10" ht="18.600000000000001" customHeight="1" x14ac:dyDescent="0.25">
      <c r="A31" s="106" t="s">
        <v>322</v>
      </c>
      <c r="B31" s="109">
        <v>9</v>
      </c>
      <c r="C31" s="107">
        <v>8</v>
      </c>
      <c r="D31" s="110">
        <f t="shared" si="1"/>
        <v>0.88888888888888884</v>
      </c>
      <c r="E31" s="144" t="s">
        <v>423</v>
      </c>
      <c r="F31" s="111"/>
    </row>
    <row r="32" spans="1:10" ht="10.5" customHeight="1" x14ac:dyDescent="0.25">
      <c r="A32" s="138"/>
      <c r="B32" s="138"/>
      <c r="C32" s="140"/>
      <c r="D32" s="138"/>
      <c r="E32" s="138"/>
      <c r="F32" s="140"/>
      <c r="G32" s="138"/>
      <c r="H32" s="138"/>
    </row>
    <row r="33" spans="1:9" ht="19.5" customHeight="1" x14ac:dyDescent="0.3">
      <c r="A33" s="226" t="s">
        <v>143</v>
      </c>
      <c r="B33" s="226"/>
      <c r="C33" s="226"/>
      <c r="D33" s="226"/>
      <c r="E33" s="226"/>
      <c r="F33" s="226"/>
      <c r="G33" s="226"/>
      <c r="H33" s="226"/>
    </row>
    <row r="34" spans="1:9" ht="21" customHeight="1" x14ac:dyDescent="0.25">
      <c r="A34" s="101" t="s">
        <v>28</v>
      </c>
      <c r="B34" s="101" t="s">
        <v>29</v>
      </c>
      <c r="C34" s="101" t="s">
        <v>30</v>
      </c>
      <c r="D34" s="101" t="s">
        <v>31</v>
      </c>
      <c r="E34" s="101" t="s">
        <v>213</v>
      </c>
      <c r="F34" s="102" t="s">
        <v>2</v>
      </c>
      <c r="G34" s="103" t="s">
        <v>0</v>
      </c>
      <c r="H34" s="104">
        <v>120</v>
      </c>
    </row>
    <row r="35" spans="1:9" ht="21" customHeight="1" x14ac:dyDescent="0.25">
      <c r="A35" s="142" t="s">
        <v>411</v>
      </c>
      <c r="B35" s="103">
        <v>120</v>
      </c>
      <c r="C35" s="111">
        <v>108</v>
      </c>
      <c r="D35" s="108">
        <f t="shared" ref="D35:D42" si="2">C35/B35</f>
        <v>0.9</v>
      </c>
      <c r="E35" s="144" t="s">
        <v>372</v>
      </c>
      <c r="F35" s="26" t="s">
        <v>18</v>
      </c>
      <c r="G35" s="103" t="s">
        <v>0</v>
      </c>
      <c r="H35" s="104">
        <v>92</v>
      </c>
    </row>
    <row r="36" spans="1:9" ht="21" customHeight="1" x14ac:dyDescent="0.25">
      <c r="A36" s="142" t="s">
        <v>397</v>
      </c>
      <c r="B36" s="103">
        <v>120</v>
      </c>
      <c r="C36" s="103">
        <v>103</v>
      </c>
      <c r="D36" s="108">
        <f t="shared" si="2"/>
        <v>0.85833333333333328</v>
      </c>
      <c r="E36" s="144" t="s">
        <v>412</v>
      </c>
      <c r="F36" s="199"/>
      <c r="G36" s="26"/>
      <c r="H36" s="111"/>
    </row>
    <row r="37" spans="1:9" ht="21" customHeight="1" x14ac:dyDescent="0.3">
      <c r="A37" s="142" t="s">
        <v>61</v>
      </c>
      <c r="B37" s="103">
        <v>120</v>
      </c>
      <c r="C37" s="111">
        <v>117</v>
      </c>
      <c r="D37" s="108">
        <f t="shared" si="2"/>
        <v>0.97499999999999998</v>
      </c>
      <c r="E37" s="144" t="s">
        <v>413</v>
      </c>
      <c r="F37" s="113" t="s">
        <v>44</v>
      </c>
      <c r="G37" s="113" t="s">
        <v>45</v>
      </c>
      <c r="H37" s="114">
        <f>H35/H34</f>
        <v>0.76666666666666672</v>
      </c>
    </row>
    <row r="38" spans="1:9" ht="21" customHeight="1" x14ac:dyDescent="0.25">
      <c r="A38" s="142" t="s">
        <v>56</v>
      </c>
      <c r="B38" s="103">
        <v>120</v>
      </c>
      <c r="C38" s="111">
        <v>106</v>
      </c>
      <c r="D38" s="108">
        <f t="shared" si="2"/>
        <v>0.8833333333333333</v>
      </c>
      <c r="E38" s="144" t="s">
        <v>414</v>
      </c>
      <c r="F38" s="199"/>
      <c r="G38" s="26"/>
    </row>
    <row r="39" spans="1:9" ht="21" customHeight="1" x14ac:dyDescent="0.25">
      <c r="A39" s="142" t="s">
        <v>220</v>
      </c>
      <c r="B39" s="103">
        <v>110</v>
      </c>
      <c r="C39" s="103">
        <v>107</v>
      </c>
      <c r="D39" s="108">
        <f t="shared" si="2"/>
        <v>0.97272727272727277</v>
      </c>
      <c r="E39" s="144" t="s">
        <v>283</v>
      </c>
      <c r="F39" s="199"/>
      <c r="G39" s="26"/>
    </row>
    <row r="40" spans="1:9" ht="21" customHeight="1" x14ac:dyDescent="0.25">
      <c r="A40" s="142" t="s">
        <v>173</v>
      </c>
      <c r="B40" s="103">
        <v>110</v>
      </c>
      <c r="C40" s="103">
        <v>101</v>
      </c>
      <c r="D40" s="108">
        <f t="shared" si="2"/>
        <v>0.91818181818181821</v>
      </c>
      <c r="E40" s="144" t="s">
        <v>292</v>
      </c>
      <c r="F40" s="199"/>
      <c r="G40" s="26"/>
    </row>
    <row r="41" spans="1:9" ht="21" customHeight="1" x14ac:dyDescent="0.25">
      <c r="A41" s="106" t="s">
        <v>349</v>
      </c>
      <c r="B41" s="103">
        <v>10</v>
      </c>
      <c r="C41" s="103">
        <v>7</v>
      </c>
      <c r="D41" s="108">
        <f t="shared" si="2"/>
        <v>0.7</v>
      </c>
      <c r="E41" s="144" t="s">
        <v>424</v>
      </c>
      <c r="F41" s="199"/>
      <c r="G41" s="26"/>
    </row>
    <row r="42" spans="1:9" ht="21" customHeight="1" x14ac:dyDescent="0.25">
      <c r="A42" s="106" t="s">
        <v>395</v>
      </c>
      <c r="B42" s="103">
        <v>10</v>
      </c>
      <c r="C42" s="103">
        <v>10</v>
      </c>
      <c r="D42" s="108">
        <f t="shared" si="2"/>
        <v>1</v>
      </c>
      <c r="E42" s="144" t="s">
        <v>371</v>
      </c>
      <c r="F42" s="199"/>
      <c r="G42" s="26"/>
    </row>
    <row r="43" spans="1:9" ht="14.25" customHeight="1" x14ac:dyDescent="0.25">
      <c r="A43" s="210"/>
      <c r="B43" s="138"/>
      <c r="C43" s="140"/>
      <c r="D43" s="138"/>
      <c r="E43" s="138"/>
      <c r="F43" s="138"/>
      <c r="G43" s="138"/>
      <c r="H43" s="138"/>
      <c r="I43" s="138"/>
    </row>
    <row r="44" spans="1:9" ht="18.75" customHeight="1" x14ac:dyDescent="0.25">
      <c r="A44" s="26"/>
      <c r="B44" s="26"/>
      <c r="C44" s="153"/>
      <c r="D44" s="26"/>
      <c r="E44" s="26"/>
      <c r="F44" s="26"/>
      <c r="G44" s="26"/>
      <c r="H44" s="26"/>
      <c r="I44" s="26"/>
    </row>
  </sheetData>
  <mergeCells count="7">
    <mergeCell ref="A33:H33"/>
    <mergeCell ref="A1:I1"/>
    <mergeCell ref="A3:H3"/>
    <mergeCell ref="A4:H4"/>
    <mergeCell ref="A6:H6"/>
    <mergeCell ref="A20:H20"/>
    <mergeCell ref="A2:I2"/>
  </mergeCells>
  <pageMargins left="0.75" right="0" top="0.5" bottom="0.5" header="0.5" footer="0.5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5" workbookViewId="0">
      <selection activeCell="F19" sqref="F19"/>
    </sheetView>
  </sheetViews>
  <sheetFormatPr defaultRowHeight="15.75" x14ac:dyDescent="0.25"/>
  <cols>
    <col min="1" max="1" width="17.875" style="105" customWidth="1"/>
    <col min="2" max="2" width="8.5" style="105" customWidth="1"/>
    <col min="3" max="3" width="7.5" style="105" customWidth="1"/>
    <col min="4" max="4" width="11.375" style="105" customWidth="1"/>
    <col min="5" max="5" width="17.5" style="105" customWidth="1"/>
    <col min="6" max="6" width="18.375" style="105" customWidth="1"/>
    <col min="7" max="7" width="1.875" style="105" customWidth="1"/>
    <col min="8" max="8" width="8.125" style="105" customWidth="1"/>
    <col min="9" max="9" width="9" style="105" hidden="1" customWidth="1"/>
    <col min="10" max="10" width="0.5" style="105" hidden="1" customWidth="1"/>
    <col min="11" max="11" width="0.625" style="105" customWidth="1"/>
    <col min="12" max="12" width="9" style="105"/>
    <col min="13" max="13" width="4.875" style="105" customWidth="1"/>
    <col min="14" max="14" width="15.625" style="105" customWidth="1"/>
    <col min="15" max="16384" width="9" style="105"/>
  </cols>
  <sheetData>
    <row r="1" spans="1:10" ht="27" customHeight="1" x14ac:dyDescent="0.3">
      <c r="A1" s="233" t="s">
        <v>12</v>
      </c>
      <c r="B1" s="233"/>
      <c r="C1" s="233"/>
      <c r="D1" s="233"/>
      <c r="E1" s="233"/>
      <c r="F1" s="233"/>
      <c r="G1" s="233"/>
      <c r="H1" s="233"/>
      <c r="I1" s="233"/>
    </row>
    <row r="2" spans="1:10" ht="23.25" customHeight="1" x14ac:dyDescent="0.3">
      <c r="A2" s="231" t="s">
        <v>425</v>
      </c>
      <c r="B2" s="231"/>
      <c r="C2" s="231"/>
      <c r="D2" s="231"/>
      <c r="E2" s="231"/>
      <c r="F2" s="231"/>
      <c r="G2" s="231"/>
      <c r="H2" s="231"/>
      <c r="I2" s="231"/>
      <c r="J2" s="204"/>
    </row>
    <row r="3" spans="1:10" ht="20.25" customHeight="1" x14ac:dyDescent="0.3">
      <c r="A3" s="231" t="s">
        <v>9</v>
      </c>
      <c r="B3" s="231"/>
      <c r="C3" s="231"/>
      <c r="D3" s="231"/>
      <c r="E3" s="231"/>
      <c r="F3" s="231"/>
      <c r="G3" s="231"/>
      <c r="H3" s="231"/>
      <c r="I3" s="206"/>
    </row>
    <row r="4" spans="1:10" ht="21.75" customHeight="1" x14ac:dyDescent="0.3">
      <c r="A4" s="230" t="s">
        <v>407</v>
      </c>
      <c r="B4" s="230"/>
      <c r="C4" s="230"/>
      <c r="D4" s="230"/>
      <c r="E4" s="230"/>
      <c r="F4" s="230"/>
      <c r="G4" s="230"/>
      <c r="H4" s="230"/>
    </row>
    <row r="5" spans="1:10" ht="6.75" customHeight="1" x14ac:dyDescent="0.25">
      <c r="H5" s="138"/>
    </row>
    <row r="6" spans="1:10" ht="36" customHeight="1" x14ac:dyDescent="0.3">
      <c r="A6" s="227" t="s">
        <v>377</v>
      </c>
      <c r="B6" s="227"/>
      <c r="C6" s="227"/>
      <c r="D6" s="227"/>
      <c r="E6" s="227"/>
      <c r="F6" s="227"/>
      <c r="G6" s="227"/>
      <c r="H6" s="227"/>
    </row>
    <row r="7" spans="1:10" ht="27.95" customHeight="1" x14ac:dyDescent="0.25">
      <c r="A7" s="101" t="s">
        <v>28</v>
      </c>
      <c r="B7" s="101" t="s">
        <v>29</v>
      </c>
      <c r="C7" s="101" t="s">
        <v>30</v>
      </c>
      <c r="D7" s="101" t="s">
        <v>31</v>
      </c>
      <c r="E7" s="101" t="s">
        <v>213</v>
      </c>
      <c r="F7" s="102" t="s">
        <v>408</v>
      </c>
      <c r="G7" s="103" t="s">
        <v>0</v>
      </c>
      <c r="H7" s="104">
        <v>14</v>
      </c>
    </row>
    <row r="8" spans="1:10" ht="21.95" customHeight="1" x14ac:dyDescent="0.25">
      <c r="A8" s="142" t="s">
        <v>378</v>
      </c>
      <c r="B8" s="109">
        <v>13</v>
      </c>
      <c r="C8" s="109">
        <v>12</v>
      </c>
      <c r="D8" s="108">
        <f t="shared" ref="D8:D13" si="0">C8/B8</f>
        <v>0.92307692307692313</v>
      </c>
      <c r="E8" s="144" t="s">
        <v>354</v>
      </c>
      <c r="F8" s="102" t="s">
        <v>2</v>
      </c>
      <c r="G8" s="103" t="s">
        <v>0</v>
      </c>
      <c r="H8" s="104">
        <v>13</v>
      </c>
    </row>
    <row r="9" spans="1:10" ht="21.95" customHeight="1" x14ac:dyDescent="0.25">
      <c r="A9" s="142" t="s">
        <v>379</v>
      </c>
      <c r="B9" s="103">
        <v>13</v>
      </c>
      <c r="C9" s="103">
        <v>10</v>
      </c>
      <c r="D9" s="108">
        <f t="shared" si="0"/>
        <v>0.76923076923076927</v>
      </c>
      <c r="E9" s="144" t="s">
        <v>292</v>
      </c>
      <c r="F9" s="163" t="s">
        <v>260</v>
      </c>
      <c r="G9" s="103" t="s">
        <v>0</v>
      </c>
      <c r="H9" s="111">
        <v>6</v>
      </c>
    </row>
    <row r="10" spans="1:10" ht="21.95" customHeight="1" x14ac:dyDescent="0.25">
      <c r="A10" s="142" t="s">
        <v>380</v>
      </c>
      <c r="B10" s="103">
        <v>13</v>
      </c>
      <c r="C10" s="111">
        <v>10</v>
      </c>
      <c r="D10" s="108">
        <f t="shared" si="0"/>
        <v>0.76923076923076927</v>
      </c>
      <c r="E10" s="144" t="s">
        <v>363</v>
      </c>
      <c r="F10" s="142"/>
      <c r="G10" s="103"/>
      <c r="H10" s="103"/>
    </row>
    <row r="11" spans="1:10" ht="21.95" customHeight="1" x14ac:dyDescent="0.3">
      <c r="A11" s="142" t="s">
        <v>101</v>
      </c>
      <c r="B11" s="103">
        <v>13</v>
      </c>
      <c r="C11" s="111">
        <v>9</v>
      </c>
      <c r="D11" s="108">
        <f t="shared" si="0"/>
        <v>0.69230769230769229</v>
      </c>
      <c r="E11" s="144" t="s">
        <v>324</v>
      </c>
      <c r="F11" s="104" t="s">
        <v>44</v>
      </c>
      <c r="G11" s="104" t="s">
        <v>45</v>
      </c>
      <c r="H11" s="188">
        <f>H9/H8</f>
        <v>0.46153846153846156</v>
      </c>
    </row>
    <row r="12" spans="1:10" ht="21.95" customHeight="1" x14ac:dyDescent="0.25">
      <c r="A12" s="142" t="s">
        <v>107</v>
      </c>
      <c r="B12" s="103">
        <v>13</v>
      </c>
      <c r="C12" s="103">
        <v>8</v>
      </c>
      <c r="D12" s="108">
        <f t="shared" si="0"/>
        <v>0.61538461538461542</v>
      </c>
      <c r="E12" s="144" t="s">
        <v>325</v>
      </c>
      <c r="F12" s="200"/>
      <c r="G12" s="201"/>
      <c r="H12" s="111"/>
    </row>
    <row r="13" spans="1:10" ht="21.95" customHeight="1" x14ac:dyDescent="0.25">
      <c r="A13" s="142" t="s">
        <v>344</v>
      </c>
      <c r="B13" s="103">
        <v>13</v>
      </c>
      <c r="C13" s="103">
        <v>11</v>
      </c>
      <c r="D13" s="108">
        <f t="shared" si="0"/>
        <v>0.84615384615384615</v>
      </c>
      <c r="E13" s="144" t="s">
        <v>225</v>
      </c>
      <c r="F13" s="142"/>
      <c r="G13" s="103"/>
      <c r="H13" s="103"/>
    </row>
    <row r="14" spans="1:10" ht="21.95" customHeight="1" x14ac:dyDescent="0.25">
      <c r="A14" s="138"/>
      <c r="B14" s="138"/>
      <c r="C14" s="140"/>
      <c r="D14" s="138"/>
      <c r="E14" s="138"/>
      <c r="F14" s="138"/>
      <c r="G14" s="138"/>
      <c r="H14" s="138"/>
      <c r="I14" s="138"/>
    </row>
  </sheetData>
  <mergeCells count="5">
    <mergeCell ref="A6:H6"/>
    <mergeCell ref="A1:I1"/>
    <mergeCell ref="A3:H3"/>
    <mergeCell ref="A4:H4"/>
    <mergeCell ref="A2:I2"/>
  </mergeCells>
  <pageMargins left="0.74803149606299213" right="0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6" workbookViewId="0">
      <selection activeCell="R32" sqref="R32:R35"/>
    </sheetView>
  </sheetViews>
  <sheetFormatPr defaultRowHeight="24.95" customHeight="1" x14ac:dyDescent="0.25"/>
  <cols>
    <col min="1" max="1" width="22" customWidth="1"/>
    <col min="2" max="2" width="10.25" customWidth="1"/>
    <col min="3" max="3" width="9.75" customWidth="1"/>
    <col min="4" max="4" width="11.5" customWidth="1"/>
    <col min="5" max="5" width="18.5" customWidth="1"/>
    <col min="6" max="6" width="3.625" customWidth="1"/>
    <col min="7" max="7" width="10.25" customWidth="1"/>
    <col min="8" max="8" width="9" hidden="1" customWidth="1"/>
    <col min="9" max="9" width="0.625" customWidth="1"/>
    <col min="10" max="10" width="9.125" customWidth="1"/>
  </cols>
  <sheetData>
    <row r="1" spans="1:8" ht="24.75" customHeight="1" x14ac:dyDescent="0.3">
      <c r="A1" s="220" t="s">
        <v>12</v>
      </c>
      <c r="B1" s="220"/>
      <c r="C1" s="220"/>
      <c r="D1" s="220"/>
      <c r="E1" s="220"/>
      <c r="F1" s="220"/>
      <c r="G1" s="220"/>
      <c r="H1" s="220"/>
    </row>
    <row r="2" spans="1:8" ht="24" customHeight="1" x14ac:dyDescent="0.3">
      <c r="A2" s="220" t="s">
        <v>168</v>
      </c>
      <c r="B2" s="220"/>
      <c r="C2" s="220"/>
      <c r="D2" s="220"/>
      <c r="E2" s="220"/>
      <c r="F2" s="220"/>
      <c r="G2" s="220"/>
      <c r="H2" s="220"/>
    </row>
    <row r="3" spans="1:8" ht="27.75" customHeight="1" x14ac:dyDescent="0.3">
      <c r="A3" s="220" t="s">
        <v>58</v>
      </c>
      <c r="B3" s="220"/>
      <c r="C3" s="220"/>
      <c r="D3" s="220"/>
      <c r="E3" s="220"/>
      <c r="F3" s="220"/>
      <c r="G3" s="220"/>
      <c r="H3" s="10"/>
    </row>
    <row r="4" spans="1:8" ht="27" customHeight="1" x14ac:dyDescent="0.3">
      <c r="A4" s="221" t="s">
        <v>149</v>
      </c>
      <c r="B4" s="221"/>
      <c r="C4" s="221"/>
      <c r="D4" s="221"/>
      <c r="E4" s="221"/>
      <c r="F4" s="221"/>
      <c r="G4" s="221"/>
      <c r="H4" s="10"/>
    </row>
    <row r="5" spans="1:8" ht="9.75" customHeight="1" x14ac:dyDescent="0.3">
      <c r="A5" s="10"/>
      <c r="B5" s="10"/>
      <c r="C5" s="10"/>
      <c r="D5" s="10"/>
      <c r="E5" s="10"/>
      <c r="F5" s="10"/>
      <c r="G5" s="10"/>
      <c r="H5" s="10"/>
    </row>
    <row r="6" spans="1:8" ht="24.95" customHeight="1" x14ac:dyDescent="0.3">
      <c r="A6" s="218" t="s">
        <v>176</v>
      </c>
      <c r="B6" s="218"/>
      <c r="C6" s="218"/>
      <c r="D6" s="218"/>
      <c r="E6" s="218"/>
      <c r="F6" s="218"/>
      <c r="G6" s="15"/>
      <c r="H6" s="15"/>
    </row>
    <row r="7" spans="1:8" ht="8.25" customHeight="1" x14ac:dyDescent="0.3">
      <c r="A7" s="19"/>
      <c r="B7" s="19"/>
      <c r="C7" s="19"/>
      <c r="D7" s="19"/>
      <c r="E7" s="19"/>
      <c r="F7" s="19"/>
      <c r="G7" s="25"/>
      <c r="H7" s="25"/>
    </row>
    <row r="8" spans="1:8" ht="23.1" customHeight="1" x14ac:dyDescent="0.25">
      <c r="A8" s="31" t="s">
        <v>28</v>
      </c>
      <c r="B8" s="31" t="s">
        <v>29</v>
      </c>
      <c r="C8" s="31" t="s">
        <v>30</v>
      </c>
      <c r="D8" s="31" t="s">
        <v>31</v>
      </c>
      <c r="E8" s="30" t="s">
        <v>2</v>
      </c>
      <c r="F8" s="16" t="s">
        <v>0</v>
      </c>
      <c r="G8" s="11">
        <v>35</v>
      </c>
    </row>
    <row r="9" spans="1:8" ht="23.1" customHeight="1" x14ac:dyDescent="0.25">
      <c r="A9" s="32" t="s">
        <v>11</v>
      </c>
      <c r="B9" s="16">
        <v>35</v>
      </c>
      <c r="C9" s="6">
        <v>33</v>
      </c>
      <c r="D9" s="40">
        <f>C9/B9</f>
        <v>0.94285714285714284</v>
      </c>
      <c r="E9" s="12" t="s">
        <v>5</v>
      </c>
      <c r="F9" s="16" t="s">
        <v>0</v>
      </c>
      <c r="G9" s="16" t="s">
        <v>0</v>
      </c>
    </row>
    <row r="10" spans="1:8" ht="23.1" customHeight="1" x14ac:dyDescent="0.25">
      <c r="A10" s="32" t="s">
        <v>32</v>
      </c>
      <c r="B10" s="16">
        <v>30</v>
      </c>
      <c r="C10" s="16">
        <v>29</v>
      </c>
      <c r="D10" s="40">
        <f>C10/B10</f>
        <v>0.96666666666666667</v>
      </c>
      <c r="E10" s="12" t="s">
        <v>6</v>
      </c>
      <c r="F10" s="16" t="s">
        <v>0</v>
      </c>
      <c r="G10" s="16">
        <v>11</v>
      </c>
    </row>
    <row r="11" spans="1:8" ht="23.1" customHeight="1" x14ac:dyDescent="0.25">
      <c r="A11" s="32" t="s">
        <v>33</v>
      </c>
      <c r="B11" s="16">
        <v>21</v>
      </c>
      <c r="C11" s="6">
        <v>21</v>
      </c>
      <c r="D11" s="41">
        <f>C11/B11</f>
        <v>1</v>
      </c>
      <c r="E11" s="12" t="s">
        <v>7</v>
      </c>
      <c r="F11" s="16" t="s">
        <v>0</v>
      </c>
      <c r="G11" s="16">
        <v>10</v>
      </c>
    </row>
    <row r="12" spans="1:8" ht="23.1" customHeight="1" x14ac:dyDescent="0.25">
      <c r="A12" s="32" t="s">
        <v>34</v>
      </c>
      <c r="B12" s="16">
        <v>14</v>
      </c>
      <c r="C12" s="6">
        <v>13</v>
      </c>
      <c r="D12" s="40">
        <f>C12/B12</f>
        <v>0.9285714285714286</v>
      </c>
      <c r="E12" s="12" t="s">
        <v>25</v>
      </c>
      <c r="F12" s="16" t="s">
        <v>0</v>
      </c>
      <c r="G12" s="16" t="s">
        <v>50</v>
      </c>
    </row>
    <row r="13" spans="1:8" ht="23.1" customHeight="1" x14ac:dyDescent="0.25">
      <c r="A13" s="32" t="s">
        <v>73</v>
      </c>
      <c r="B13" s="16">
        <v>5</v>
      </c>
      <c r="C13" s="16">
        <v>5</v>
      </c>
      <c r="D13" s="41">
        <f>C13/B13</f>
        <v>1</v>
      </c>
      <c r="E13" s="12" t="s">
        <v>14</v>
      </c>
      <c r="F13" s="16" t="s">
        <v>0</v>
      </c>
      <c r="G13" s="16">
        <v>6</v>
      </c>
    </row>
    <row r="14" spans="1:8" ht="23.1" customHeight="1" x14ac:dyDescent="0.3">
      <c r="A14" s="32"/>
      <c r="B14" s="16"/>
      <c r="C14" s="16"/>
      <c r="D14" s="41"/>
      <c r="E14" s="17" t="s">
        <v>1</v>
      </c>
      <c r="G14" s="34">
        <v>32</v>
      </c>
    </row>
    <row r="15" spans="1:8" ht="23.1" customHeight="1" x14ac:dyDescent="0.3">
      <c r="A15" s="32"/>
      <c r="B15" s="16"/>
      <c r="C15" s="16"/>
      <c r="D15" s="41"/>
      <c r="E15" s="11" t="s">
        <v>44</v>
      </c>
      <c r="F15" s="11" t="s">
        <v>45</v>
      </c>
      <c r="G15" s="43">
        <v>0.91400000000000003</v>
      </c>
    </row>
    <row r="16" spans="1:8" ht="11.25" customHeight="1" x14ac:dyDescent="0.25">
      <c r="A16" s="3"/>
      <c r="B16" s="3"/>
      <c r="C16" s="13"/>
      <c r="D16" s="3"/>
      <c r="E16" s="3"/>
      <c r="F16" s="3"/>
      <c r="G16" s="3"/>
      <c r="H16" s="3"/>
    </row>
    <row r="17" spans="1:8" ht="24.95" customHeight="1" x14ac:dyDescent="0.3">
      <c r="A17" s="218" t="s">
        <v>177</v>
      </c>
      <c r="B17" s="218"/>
      <c r="C17" s="218"/>
      <c r="D17" s="218"/>
      <c r="E17" s="218"/>
      <c r="F17" s="218"/>
    </row>
    <row r="18" spans="1:8" ht="9" customHeight="1" x14ac:dyDescent="0.3">
      <c r="A18" s="19"/>
      <c r="B18" s="19"/>
      <c r="C18" s="19"/>
      <c r="D18" s="19"/>
      <c r="E18" s="19"/>
      <c r="F18" s="19"/>
    </row>
    <row r="19" spans="1:8" ht="23.1" customHeight="1" x14ac:dyDescent="0.25">
      <c r="A19" s="31" t="s">
        <v>28</v>
      </c>
      <c r="B19" s="31" t="s">
        <v>29</v>
      </c>
      <c r="C19" s="31" t="s">
        <v>30</v>
      </c>
      <c r="D19" s="31" t="s">
        <v>31</v>
      </c>
      <c r="E19" s="30" t="s">
        <v>2</v>
      </c>
      <c r="F19" s="16" t="s">
        <v>0</v>
      </c>
      <c r="G19" s="11">
        <v>24</v>
      </c>
    </row>
    <row r="20" spans="1:8" ht="23.1" customHeight="1" x14ac:dyDescent="0.25">
      <c r="A20" s="12" t="s">
        <v>35</v>
      </c>
      <c r="B20" s="16">
        <v>24</v>
      </c>
      <c r="C20" s="6">
        <v>24</v>
      </c>
      <c r="D20" s="41">
        <f>C20/B20</f>
        <v>1</v>
      </c>
      <c r="E20" s="12" t="s">
        <v>5</v>
      </c>
      <c r="F20" s="16" t="s">
        <v>0</v>
      </c>
      <c r="G20" s="16">
        <v>12</v>
      </c>
    </row>
    <row r="21" spans="1:8" ht="23.1" customHeight="1" x14ac:dyDescent="0.25">
      <c r="A21" s="12" t="s">
        <v>36</v>
      </c>
      <c r="B21" s="16">
        <v>12</v>
      </c>
      <c r="C21" s="16">
        <v>8</v>
      </c>
      <c r="D21" s="40">
        <f>C21/B21</f>
        <v>0.66666666666666663</v>
      </c>
      <c r="E21" s="12" t="s">
        <v>6</v>
      </c>
      <c r="F21" s="16" t="s">
        <v>0</v>
      </c>
      <c r="G21" s="16" t="s">
        <v>49</v>
      </c>
    </row>
    <row r="22" spans="1:8" ht="23.1" customHeight="1" x14ac:dyDescent="0.25">
      <c r="A22" s="12" t="s">
        <v>37</v>
      </c>
      <c r="B22" s="16">
        <v>12</v>
      </c>
      <c r="C22" s="16">
        <v>12</v>
      </c>
      <c r="D22" s="41">
        <f>C22/B22</f>
        <v>1</v>
      </c>
      <c r="E22" s="12" t="s">
        <v>7</v>
      </c>
      <c r="F22" s="16" t="s">
        <v>0</v>
      </c>
      <c r="G22" s="16" t="s">
        <v>0</v>
      </c>
    </row>
    <row r="23" spans="1:8" ht="23.1" customHeight="1" x14ac:dyDescent="0.25">
      <c r="A23" s="12" t="s">
        <v>38</v>
      </c>
      <c r="B23" s="16">
        <v>24</v>
      </c>
      <c r="C23" s="16">
        <v>24</v>
      </c>
      <c r="D23" s="41">
        <f>C23/B23</f>
        <v>1</v>
      </c>
      <c r="E23" s="12" t="s">
        <v>8</v>
      </c>
      <c r="F23" s="16" t="s">
        <v>0</v>
      </c>
      <c r="G23" s="16" t="s">
        <v>0</v>
      </c>
    </row>
    <row r="24" spans="1:8" ht="23.1" customHeight="1" x14ac:dyDescent="0.25">
      <c r="A24" s="12"/>
      <c r="B24" s="16"/>
      <c r="C24" s="16"/>
      <c r="D24" s="41"/>
      <c r="E24" s="12" t="s">
        <v>14</v>
      </c>
      <c r="F24" s="16" t="s">
        <v>0</v>
      </c>
      <c r="G24" s="16" t="s">
        <v>74</v>
      </c>
    </row>
    <row r="25" spans="1:8" ht="23.1" customHeight="1" x14ac:dyDescent="0.3">
      <c r="A25" s="12"/>
      <c r="B25" s="16"/>
      <c r="C25" s="16"/>
      <c r="D25" s="41"/>
      <c r="E25" s="17" t="s">
        <v>1</v>
      </c>
      <c r="G25" s="34">
        <v>20</v>
      </c>
    </row>
    <row r="26" spans="1:8" ht="23.1" customHeight="1" x14ac:dyDescent="0.3">
      <c r="A26" s="12"/>
      <c r="B26" s="16"/>
      <c r="C26" s="16"/>
      <c r="D26" s="41"/>
      <c r="E26" s="11" t="s">
        <v>44</v>
      </c>
      <c r="F26" s="11" t="s">
        <v>45</v>
      </c>
      <c r="G26" s="43">
        <v>0.83299999999999996</v>
      </c>
    </row>
    <row r="27" spans="1:8" ht="11.25" customHeight="1" x14ac:dyDescent="0.25">
      <c r="A27" s="3"/>
      <c r="B27" s="3"/>
      <c r="C27" s="13"/>
      <c r="D27" s="3"/>
      <c r="E27" s="3"/>
      <c r="F27" s="3"/>
      <c r="G27" s="3"/>
      <c r="H27" s="3"/>
    </row>
    <row r="28" spans="1:8" ht="24.95" customHeight="1" x14ac:dyDescent="0.3">
      <c r="A28" s="218" t="s">
        <v>175</v>
      </c>
      <c r="B28" s="218"/>
      <c r="C28" s="218"/>
      <c r="D28" s="218"/>
      <c r="E28" s="218"/>
      <c r="F28" s="218"/>
    </row>
    <row r="29" spans="1:8" ht="9" customHeight="1" x14ac:dyDescent="0.3">
      <c r="A29" s="19"/>
      <c r="B29" s="19"/>
      <c r="C29" s="19"/>
      <c r="D29" s="19"/>
      <c r="E29" s="19"/>
      <c r="F29" s="19"/>
    </row>
    <row r="30" spans="1:8" ht="23.1" customHeight="1" x14ac:dyDescent="0.25">
      <c r="A30" s="31" t="s">
        <v>28</v>
      </c>
      <c r="B30" s="31" t="s">
        <v>29</v>
      </c>
      <c r="C30" s="31" t="s">
        <v>30</v>
      </c>
      <c r="D30" s="31" t="s">
        <v>31</v>
      </c>
      <c r="E30" s="30" t="s">
        <v>2</v>
      </c>
      <c r="F30" s="16" t="s">
        <v>0</v>
      </c>
      <c r="G30" s="11">
        <v>58</v>
      </c>
    </row>
    <row r="31" spans="1:8" ht="23.1" customHeight="1" x14ac:dyDescent="0.25">
      <c r="A31" s="12" t="s">
        <v>171</v>
      </c>
      <c r="B31" s="16">
        <v>58</v>
      </c>
      <c r="C31" s="6">
        <v>52</v>
      </c>
      <c r="D31" s="40">
        <f t="shared" ref="D31:D38" si="0">C31/B31</f>
        <v>0.89655172413793105</v>
      </c>
      <c r="E31" s="12" t="s">
        <v>5</v>
      </c>
      <c r="F31" s="16" t="s">
        <v>0</v>
      </c>
      <c r="G31" s="16">
        <v>10</v>
      </c>
    </row>
    <row r="32" spans="1:8" ht="23.1" customHeight="1" x14ac:dyDescent="0.25">
      <c r="A32" s="12" t="s">
        <v>51</v>
      </c>
      <c r="B32" s="16">
        <v>42</v>
      </c>
      <c r="C32" s="16">
        <v>38</v>
      </c>
      <c r="D32" s="40">
        <f t="shared" si="0"/>
        <v>0.90476190476190477</v>
      </c>
      <c r="E32" s="12" t="s">
        <v>6</v>
      </c>
      <c r="F32" s="16" t="s">
        <v>0</v>
      </c>
      <c r="G32" s="16">
        <v>15</v>
      </c>
    </row>
    <row r="33" spans="1:8" ht="23.1" customHeight="1" x14ac:dyDescent="0.25">
      <c r="A33" s="12" t="s">
        <v>61</v>
      </c>
      <c r="B33" s="16">
        <v>58</v>
      </c>
      <c r="C33" s="6">
        <v>53</v>
      </c>
      <c r="D33" s="40">
        <f t="shared" si="0"/>
        <v>0.91379310344827591</v>
      </c>
      <c r="E33" s="12" t="s">
        <v>7</v>
      </c>
      <c r="F33" s="16" t="s">
        <v>0</v>
      </c>
      <c r="G33" s="16" t="s">
        <v>49</v>
      </c>
    </row>
    <row r="34" spans="1:8" ht="23.1" customHeight="1" x14ac:dyDescent="0.25">
      <c r="A34" s="12" t="s">
        <v>172</v>
      </c>
      <c r="B34" s="16">
        <v>58</v>
      </c>
      <c r="C34" s="6">
        <v>44</v>
      </c>
      <c r="D34" s="40">
        <f t="shared" si="0"/>
        <v>0.75862068965517238</v>
      </c>
      <c r="E34" s="12" t="s">
        <v>25</v>
      </c>
      <c r="F34" s="16" t="s">
        <v>0</v>
      </c>
      <c r="G34" s="16" t="s">
        <v>74</v>
      </c>
    </row>
    <row r="35" spans="1:8" ht="23.1" customHeight="1" x14ac:dyDescent="0.25">
      <c r="A35" s="12" t="s">
        <v>71</v>
      </c>
      <c r="B35" s="16">
        <v>58</v>
      </c>
      <c r="C35" s="16">
        <v>54</v>
      </c>
      <c r="D35" s="40">
        <f t="shared" si="0"/>
        <v>0.93103448275862066</v>
      </c>
      <c r="E35" s="12" t="s">
        <v>14</v>
      </c>
      <c r="F35" s="16" t="s">
        <v>0</v>
      </c>
      <c r="G35" s="16" t="s">
        <v>49</v>
      </c>
    </row>
    <row r="36" spans="1:8" ht="23.1" customHeight="1" x14ac:dyDescent="0.25">
      <c r="A36" s="12" t="s">
        <v>173</v>
      </c>
      <c r="B36" s="16">
        <v>42</v>
      </c>
      <c r="C36" s="16">
        <v>42</v>
      </c>
      <c r="D36" s="41">
        <f t="shared" si="0"/>
        <v>1</v>
      </c>
      <c r="E36" s="12"/>
      <c r="F36" s="16"/>
      <c r="G36" s="16"/>
    </row>
    <row r="37" spans="1:8" ht="23.1" customHeight="1" x14ac:dyDescent="0.3">
      <c r="A37" s="12" t="s">
        <v>174</v>
      </c>
      <c r="B37" s="16">
        <v>16</v>
      </c>
      <c r="C37" s="16">
        <v>14</v>
      </c>
      <c r="D37" s="40">
        <f t="shared" si="0"/>
        <v>0.875</v>
      </c>
      <c r="E37" s="17" t="s">
        <v>1</v>
      </c>
      <c r="G37" s="34">
        <v>40</v>
      </c>
    </row>
    <row r="38" spans="1:8" ht="23.1" customHeight="1" x14ac:dyDescent="0.3">
      <c r="A38" s="12" t="s">
        <v>39</v>
      </c>
      <c r="B38" s="16">
        <v>16</v>
      </c>
      <c r="C38" s="16">
        <v>15</v>
      </c>
      <c r="D38" s="40">
        <f t="shared" si="0"/>
        <v>0.9375</v>
      </c>
      <c r="E38" s="11" t="s">
        <v>44</v>
      </c>
      <c r="F38" s="11" t="s">
        <v>45</v>
      </c>
      <c r="G38" s="43">
        <v>0.68899999999999995</v>
      </c>
    </row>
    <row r="39" spans="1:8" ht="9" customHeight="1" x14ac:dyDescent="0.25">
      <c r="A39" s="3"/>
      <c r="B39" s="3"/>
      <c r="C39" s="13"/>
      <c r="D39" s="3"/>
      <c r="E39" s="3"/>
      <c r="F39" s="3"/>
      <c r="G39" s="3"/>
      <c r="H39" s="3"/>
    </row>
    <row r="40" spans="1:8" ht="9" customHeight="1" x14ac:dyDescent="0.25">
      <c r="A40" s="1"/>
      <c r="B40" s="1"/>
      <c r="C40" s="2"/>
      <c r="D40" s="1"/>
      <c r="E40" s="1"/>
      <c r="F40" s="1"/>
      <c r="G40" s="1"/>
      <c r="H40" s="1"/>
    </row>
    <row r="41" spans="1:8" s="1" customFormat="1" ht="9" customHeight="1" x14ac:dyDescent="0.25">
      <c r="C41" s="2"/>
    </row>
    <row r="42" spans="1:8" ht="24.95" customHeight="1" x14ac:dyDescent="0.3">
      <c r="A42" s="219" t="s">
        <v>53</v>
      </c>
      <c r="B42" s="219"/>
      <c r="C42" s="219"/>
      <c r="D42" s="219"/>
      <c r="E42" s="219"/>
      <c r="F42" s="219"/>
    </row>
    <row r="43" spans="1:8" ht="8.25" customHeight="1" x14ac:dyDescent="0.3">
      <c r="A43" s="19"/>
      <c r="B43" s="19"/>
      <c r="C43" s="19"/>
      <c r="D43" s="19"/>
      <c r="E43" s="19"/>
      <c r="F43" s="19"/>
    </row>
    <row r="44" spans="1:8" ht="24.95" customHeight="1" x14ac:dyDescent="0.25">
      <c r="A44" s="31" t="s">
        <v>28</v>
      </c>
      <c r="B44" s="31" t="s">
        <v>29</v>
      </c>
      <c r="C44" s="31" t="s">
        <v>30</v>
      </c>
      <c r="D44" s="31" t="s">
        <v>31</v>
      </c>
      <c r="E44" s="30" t="s">
        <v>2</v>
      </c>
      <c r="F44" s="16" t="s">
        <v>0</v>
      </c>
      <c r="G44" s="11">
        <v>61</v>
      </c>
    </row>
    <row r="45" spans="1:8" ht="24.95" customHeight="1" x14ac:dyDescent="0.25">
      <c r="A45" s="12" t="s">
        <v>169</v>
      </c>
      <c r="B45" s="16">
        <v>61</v>
      </c>
      <c r="C45" s="6">
        <v>59</v>
      </c>
      <c r="D45" s="40">
        <f t="shared" ref="D45:D50" si="1">C45/B45</f>
        <v>0.96721311475409832</v>
      </c>
      <c r="E45" s="12" t="s">
        <v>5</v>
      </c>
      <c r="F45" s="16" t="s">
        <v>0</v>
      </c>
      <c r="G45" s="18" t="s">
        <v>62</v>
      </c>
    </row>
    <row r="46" spans="1:8" ht="24.95" customHeight="1" x14ac:dyDescent="0.25">
      <c r="A46" s="12" t="s">
        <v>75</v>
      </c>
      <c r="B46" s="16">
        <v>61</v>
      </c>
      <c r="C46" s="16">
        <v>54</v>
      </c>
      <c r="D46" s="40">
        <f t="shared" si="1"/>
        <v>0.88524590163934425</v>
      </c>
      <c r="E46" s="12" t="s">
        <v>6</v>
      </c>
      <c r="F46" s="16" t="s">
        <v>0</v>
      </c>
      <c r="G46" s="16">
        <v>16</v>
      </c>
    </row>
    <row r="47" spans="1:8" ht="24.95" customHeight="1" x14ac:dyDescent="0.25">
      <c r="A47" s="12" t="s">
        <v>170</v>
      </c>
      <c r="B47" s="16">
        <v>61</v>
      </c>
      <c r="C47" s="6">
        <v>56</v>
      </c>
      <c r="D47" s="40">
        <f t="shared" si="1"/>
        <v>0.91803278688524592</v>
      </c>
      <c r="E47" s="12" t="s">
        <v>7</v>
      </c>
      <c r="F47" s="16" t="s">
        <v>0</v>
      </c>
      <c r="G47" s="16">
        <v>17</v>
      </c>
    </row>
    <row r="48" spans="1:8" ht="24.95" customHeight="1" x14ac:dyDescent="0.25">
      <c r="A48" s="12" t="s">
        <v>51</v>
      </c>
      <c r="B48" s="16">
        <v>61</v>
      </c>
      <c r="C48" s="6">
        <v>59</v>
      </c>
      <c r="D48" s="40">
        <f t="shared" si="1"/>
        <v>0.96721311475409832</v>
      </c>
      <c r="E48" s="12" t="s">
        <v>8</v>
      </c>
      <c r="F48" s="16" t="s">
        <v>0</v>
      </c>
      <c r="G48" s="18" t="s">
        <v>50</v>
      </c>
    </row>
    <row r="49" spans="1:8" ht="24.95" customHeight="1" x14ac:dyDescent="0.25">
      <c r="A49" s="12" t="s">
        <v>130</v>
      </c>
      <c r="B49" s="16">
        <v>61</v>
      </c>
      <c r="C49" s="16">
        <v>55</v>
      </c>
      <c r="D49" s="40">
        <f t="shared" si="1"/>
        <v>0.90163934426229508</v>
      </c>
      <c r="E49" s="12" t="s">
        <v>14</v>
      </c>
      <c r="F49" s="16" t="s">
        <v>0</v>
      </c>
      <c r="G49" s="16">
        <v>10</v>
      </c>
    </row>
    <row r="50" spans="1:8" ht="24.95" customHeight="1" x14ac:dyDescent="0.25">
      <c r="A50" s="12" t="s">
        <v>61</v>
      </c>
      <c r="B50" s="16">
        <v>61</v>
      </c>
      <c r="C50" s="16">
        <v>56</v>
      </c>
      <c r="D50" s="40">
        <f t="shared" si="1"/>
        <v>0.91803278688524592</v>
      </c>
      <c r="E50" s="12"/>
      <c r="F50" s="16"/>
      <c r="G50" s="16"/>
    </row>
    <row r="51" spans="1:8" ht="24.95" customHeight="1" x14ac:dyDescent="0.3">
      <c r="A51" s="12"/>
      <c r="B51" s="16"/>
      <c r="C51" s="16"/>
      <c r="D51" s="40"/>
      <c r="E51" s="17" t="s">
        <v>1</v>
      </c>
      <c r="G51" s="34">
        <v>52</v>
      </c>
    </row>
    <row r="52" spans="1:8" ht="24.95" customHeight="1" x14ac:dyDescent="0.3">
      <c r="A52" s="12"/>
      <c r="B52" s="16"/>
      <c r="C52" s="16"/>
      <c r="D52" s="40"/>
      <c r="E52" s="11" t="s">
        <v>44</v>
      </c>
      <c r="F52" s="11" t="s">
        <v>45</v>
      </c>
      <c r="G52" s="43">
        <v>0.85199999999999998</v>
      </c>
    </row>
    <row r="53" spans="1:8" ht="12" customHeight="1" x14ac:dyDescent="0.25">
      <c r="A53" s="3"/>
      <c r="B53" s="3"/>
      <c r="C53" s="13"/>
      <c r="D53" s="3"/>
      <c r="E53" s="3"/>
      <c r="F53" s="3"/>
      <c r="G53" s="3"/>
      <c r="H53" s="3"/>
    </row>
  </sheetData>
  <mergeCells count="8">
    <mergeCell ref="A28:F28"/>
    <mergeCell ref="A42:F42"/>
    <mergeCell ref="A1:H1"/>
    <mergeCell ref="A2:H2"/>
    <mergeCell ref="A3:G3"/>
    <mergeCell ref="A4:G4"/>
    <mergeCell ref="A6:F6"/>
    <mergeCell ref="A17:F17"/>
  </mergeCells>
  <pageMargins left="0.75" right="0" top="0.25" bottom="0.25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4" workbookViewId="0">
      <selection activeCell="O3" sqref="O3"/>
    </sheetView>
  </sheetViews>
  <sheetFormatPr defaultRowHeight="15.75" x14ac:dyDescent="0.25"/>
  <cols>
    <col min="1" max="1" width="20.75" style="105" customWidth="1"/>
    <col min="2" max="2" width="10.25" style="105" customWidth="1"/>
    <col min="3" max="3" width="8.625" style="105" customWidth="1"/>
    <col min="4" max="4" width="10.875" style="105" customWidth="1"/>
    <col min="5" max="5" width="12.875" style="105" hidden="1" customWidth="1"/>
    <col min="6" max="6" width="18.5" style="105" customWidth="1"/>
    <col min="7" max="7" width="1.375" style="105" customWidth="1"/>
    <col min="8" max="8" width="8" style="105" customWidth="1"/>
    <col min="9" max="9" width="9" style="105" hidden="1" customWidth="1"/>
    <col min="10" max="10" width="0.75" style="105" customWidth="1"/>
    <col min="11" max="11" width="9.125" style="105" customWidth="1"/>
    <col min="12" max="16384" width="9" style="105"/>
  </cols>
  <sheetData>
    <row r="1" spans="1:18" ht="27" customHeight="1" x14ac:dyDescent="0.3">
      <c r="A1" s="233" t="s">
        <v>12</v>
      </c>
      <c r="B1" s="233"/>
      <c r="C1" s="233"/>
      <c r="D1" s="233"/>
      <c r="E1" s="233"/>
      <c r="F1" s="233"/>
      <c r="G1" s="233"/>
      <c r="H1" s="233"/>
      <c r="I1" s="233"/>
    </row>
    <row r="2" spans="1:18" ht="25.5" customHeight="1" x14ac:dyDescent="0.3">
      <c r="A2" s="231" t="s">
        <v>440</v>
      </c>
      <c r="B2" s="231"/>
      <c r="C2" s="231"/>
      <c r="D2" s="231"/>
      <c r="E2" s="231"/>
      <c r="F2" s="231"/>
      <c r="G2" s="231"/>
      <c r="H2" s="231"/>
      <c r="I2" s="231"/>
      <c r="J2" s="204"/>
    </row>
    <row r="3" spans="1:18" ht="26.25" customHeight="1" x14ac:dyDescent="0.3">
      <c r="A3" s="231" t="s">
        <v>9</v>
      </c>
      <c r="B3" s="231"/>
      <c r="C3" s="231"/>
      <c r="D3" s="231"/>
      <c r="E3" s="231"/>
      <c r="F3" s="231"/>
      <c r="G3" s="231"/>
      <c r="H3" s="231"/>
      <c r="I3" s="206"/>
    </row>
    <row r="4" spans="1:18" ht="26.25" customHeight="1" x14ac:dyDescent="0.3">
      <c r="A4" s="230" t="s">
        <v>381</v>
      </c>
      <c r="B4" s="230"/>
      <c r="C4" s="230"/>
      <c r="D4" s="230"/>
      <c r="E4" s="230"/>
      <c r="F4" s="230"/>
      <c r="G4" s="230"/>
      <c r="H4" s="230"/>
    </row>
    <row r="5" spans="1:18" ht="11.25" customHeight="1" x14ac:dyDescent="0.25">
      <c r="H5" s="138"/>
    </row>
    <row r="6" spans="1:18" ht="33.75" customHeight="1" x14ac:dyDescent="0.3">
      <c r="A6" s="227" t="s">
        <v>382</v>
      </c>
      <c r="B6" s="227"/>
      <c r="C6" s="227"/>
      <c r="D6" s="227"/>
      <c r="E6" s="227"/>
      <c r="F6" s="227"/>
      <c r="G6" s="227"/>
      <c r="H6" s="227"/>
    </row>
    <row r="7" spans="1:18" ht="27.75" customHeight="1" x14ac:dyDescent="0.3">
      <c r="A7" s="101" t="s">
        <v>28</v>
      </c>
      <c r="B7" s="101" t="s">
        <v>29</v>
      </c>
      <c r="C7" s="101" t="s">
        <v>30</v>
      </c>
      <c r="D7" s="101" t="s">
        <v>31</v>
      </c>
      <c r="E7" s="101" t="s">
        <v>213</v>
      </c>
      <c r="F7" s="102" t="s">
        <v>2</v>
      </c>
      <c r="G7" s="103" t="s">
        <v>0</v>
      </c>
      <c r="H7" s="205">
        <v>35</v>
      </c>
    </row>
    <row r="8" spans="1:18" ht="24" customHeight="1" x14ac:dyDescent="0.3">
      <c r="A8" s="142" t="s">
        <v>4</v>
      </c>
      <c r="B8" s="103">
        <v>35</v>
      </c>
      <c r="C8" s="111">
        <v>34</v>
      </c>
      <c r="D8" s="207">
        <f>C8/B8</f>
        <v>0.97142857142857142</v>
      </c>
      <c r="E8" s="145" t="s">
        <v>434</v>
      </c>
      <c r="F8" s="208" t="s">
        <v>18</v>
      </c>
      <c r="G8" s="103" t="s">
        <v>0</v>
      </c>
      <c r="H8" s="205">
        <v>33</v>
      </c>
    </row>
    <row r="9" spans="1:18" ht="24" customHeight="1" x14ac:dyDescent="0.3">
      <c r="A9" s="142" t="s">
        <v>156</v>
      </c>
      <c r="B9" s="103">
        <v>16</v>
      </c>
      <c r="C9" s="103">
        <v>16</v>
      </c>
      <c r="D9" s="209">
        <f t="shared" ref="D9:D15" si="0">C9/B9</f>
        <v>1</v>
      </c>
      <c r="E9" s="145" t="s">
        <v>232</v>
      </c>
      <c r="F9" s="199" t="s">
        <v>44</v>
      </c>
      <c r="G9" s="113" t="s">
        <v>45</v>
      </c>
      <c r="H9" s="114">
        <f>H8/H7</f>
        <v>0.94285714285714284</v>
      </c>
    </row>
    <row r="10" spans="1:18" ht="24" customHeight="1" x14ac:dyDescent="0.25">
      <c r="A10" s="142" t="s">
        <v>157</v>
      </c>
      <c r="B10" s="103">
        <v>11</v>
      </c>
      <c r="C10" s="111">
        <v>11</v>
      </c>
      <c r="D10" s="209">
        <f t="shared" si="0"/>
        <v>1</v>
      </c>
      <c r="E10" s="144" t="s">
        <v>273</v>
      </c>
      <c r="F10" s="199"/>
      <c r="G10" s="103"/>
      <c r="H10" s="171"/>
      <c r="N10" s="142"/>
    </row>
    <row r="11" spans="1:18" ht="24" customHeight="1" x14ac:dyDescent="0.25">
      <c r="A11" s="142" t="s">
        <v>69</v>
      </c>
      <c r="B11" s="103">
        <v>8</v>
      </c>
      <c r="C11" s="111">
        <v>8</v>
      </c>
      <c r="D11" s="209">
        <f t="shared" si="0"/>
        <v>1</v>
      </c>
      <c r="E11" s="144" t="s">
        <v>226</v>
      </c>
      <c r="F11" s="199"/>
      <c r="G11" s="103"/>
      <c r="H11" s="171"/>
      <c r="N11" s="142"/>
    </row>
    <row r="12" spans="1:18" ht="24" customHeight="1" x14ac:dyDescent="0.25">
      <c r="A12" s="142" t="s">
        <v>383</v>
      </c>
      <c r="B12" s="103">
        <v>35</v>
      </c>
      <c r="C12" s="103">
        <v>34</v>
      </c>
      <c r="D12" s="207">
        <f t="shared" si="0"/>
        <v>0.97142857142857142</v>
      </c>
      <c r="E12" s="144" t="s">
        <v>358</v>
      </c>
      <c r="F12" s="142"/>
      <c r="G12" s="103"/>
      <c r="H12" s="103"/>
    </row>
    <row r="13" spans="1:18" ht="24" customHeight="1" x14ac:dyDescent="0.25">
      <c r="A13" s="142" t="s">
        <v>384</v>
      </c>
      <c r="B13" s="103">
        <v>35</v>
      </c>
      <c r="C13" s="109">
        <v>35</v>
      </c>
      <c r="D13" s="209">
        <f t="shared" si="0"/>
        <v>1</v>
      </c>
      <c r="E13" s="144" t="s">
        <v>399</v>
      </c>
      <c r="F13" s="142"/>
      <c r="G13" s="103"/>
      <c r="H13" s="103"/>
      <c r="R13" s="142" t="s">
        <v>441</v>
      </c>
    </row>
    <row r="14" spans="1:18" ht="24" customHeight="1" x14ac:dyDescent="0.25">
      <c r="A14" s="142" t="s">
        <v>385</v>
      </c>
      <c r="B14" s="103">
        <v>35</v>
      </c>
      <c r="C14" s="103">
        <v>34</v>
      </c>
      <c r="D14" s="207">
        <f t="shared" si="0"/>
        <v>0.97142857142857142</v>
      </c>
      <c r="E14" s="144" t="s">
        <v>400</v>
      </c>
      <c r="F14" s="142"/>
      <c r="G14" s="103"/>
      <c r="H14" s="103"/>
    </row>
    <row r="15" spans="1:18" ht="24" customHeight="1" x14ac:dyDescent="0.25">
      <c r="A15" s="106" t="s">
        <v>317</v>
      </c>
      <c r="B15" s="103">
        <v>35</v>
      </c>
      <c r="C15" s="164">
        <v>35</v>
      </c>
      <c r="D15" s="209">
        <f t="shared" si="0"/>
        <v>1</v>
      </c>
      <c r="E15" s="145" t="s">
        <v>437</v>
      </c>
      <c r="F15" s="199"/>
      <c r="G15" s="113"/>
      <c r="H15" s="161"/>
    </row>
    <row r="16" spans="1:18" ht="24" customHeight="1" x14ac:dyDescent="0.25">
      <c r="A16" s="138"/>
      <c r="B16" s="138"/>
      <c r="C16" s="140"/>
      <c r="D16" s="138"/>
      <c r="E16" s="145"/>
      <c r="F16" s="138"/>
      <c r="G16" s="138"/>
      <c r="H16" s="138"/>
    </row>
    <row r="17" spans="1:13" ht="33.75" customHeight="1" x14ac:dyDescent="0.3">
      <c r="A17" s="227" t="s">
        <v>401</v>
      </c>
      <c r="B17" s="227"/>
      <c r="C17" s="227"/>
      <c r="D17" s="227"/>
      <c r="E17" s="227"/>
      <c r="F17" s="227"/>
      <c r="G17" s="227"/>
      <c r="H17" s="227"/>
    </row>
    <row r="18" spans="1:13" ht="27.75" customHeight="1" x14ac:dyDescent="0.25">
      <c r="A18" s="101" t="s">
        <v>28</v>
      </c>
      <c r="B18" s="101" t="s">
        <v>29</v>
      </c>
      <c r="C18" s="101" t="s">
        <v>30</v>
      </c>
      <c r="D18" s="101" t="s">
        <v>31</v>
      </c>
      <c r="E18" s="101" t="s">
        <v>213</v>
      </c>
      <c r="F18" s="102" t="s">
        <v>2</v>
      </c>
      <c r="G18" s="103" t="s">
        <v>0</v>
      </c>
      <c r="H18" s="104">
        <v>40</v>
      </c>
    </row>
    <row r="19" spans="1:13" ht="24" customHeight="1" x14ac:dyDescent="0.25">
      <c r="A19" s="106" t="s">
        <v>376</v>
      </c>
      <c r="B19" s="107">
        <v>40</v>
      </c>
      <c r="C19" s="107">
        <v>39</v>
      </c>
      <c r="D19" s="108">
        <f>C19/B19</f>
        <v>0.97499999999999998</v>
      </c>
      <c r="E19" s="145" t="s">
        <v>361</v>
      </c>
      <c r="F19" s="26" t="s">
        <v>18</v>
      </c>
      <c r="G19" s="103" t="s">
        <v>0</v>
      </c>
      <c r="H19" s="111">
        <v>39</v>
      </c>
      <c r="M19" s="142"/>
    </row>
    <row r="20" spans="1:13" ht="24" customHeight="1" x14ac:dyDescent="0.25">
      <c r="A20" s="106" t="s">
        <v>386</v>
      </c>
      <c r="B20" s="107">
        <v>40</v>
      </c>
      <c r="C20" s="107">
        <v>40</v>
      </c>
      <c r="D20" s="108">
        <f t="shared" ref="D20:D23" si="1">C20/B20</f>
        <v>1</v>
      </c>
      <c r="E20" s="144" t="s">
        <v>331</v>
      </c>
      <c r="F20" s="199"/>
      <c r="G20" s="26"/>
      <c r="M20" s="142"/>
    </row>
    <row r="21" spans="1:13" ht="24" customHeight="1" x14ac:dyDescent="0.3">
      <c r="A21" s="106" t="s">
        <v>387</v>
      </c>
      <c r="B21" s="107">
        <v>40</v>
      </c>
      <c r="C21" s="107">
        <v>40</v>
      </c>
      <c r="D21" s="108">
        <f t="shared" si="1"/>
        <v>1</v>
      </c>
      <c r="E21" s="144" t="s">
        <v>399</v>
      </c>
      <c r="F21" s="199" t="s">
        <v>44</v>
      </c>
      <c r="G21" s="113" t="s">
        <v>45</v>
      </c>
      <c r="H21" s="114">
        <f>H19/H18</f>
        <v>0.97499999999999998</v>
      </c>
      <c r="M21" s="142"/>
    </row>
    <row r="22" spans="1:13" ht="24" customHeight="1" x14ac:dyDescent="0.25">
      <c r="A22" s="106" t="s">
        <v>388</v>
      </c>
      <c r="B22" s="107">
        <v>40</v>
      </c>
      <c r="C22" s="107">
        <v>40</v>
      </c>
      <c r="D22" s="108">
        <f t="shared" si="1"/>
        <v>1</v>
      </c>
      <c r="E22" s="144" t="s">
        <v>360</v>
      </c>
      <c r="F22" s="165"/>
      <c r="G22" s="166"/>
      <c r="H22" s="166"/>
      <c r="M22" s="142"/>
    </row>
    <row r="23" spans="1:13" ht="24" customHeight="1" x14ac:dyDescent="0.25">
      <c r="A23" s="106" t="s">
        <v>389</v>
      </c>
      <c r="B23" s="109">
        <v>40</v>
      </c>
      <c r="C23" s="107">
        <v>40</v>
      </c>
      <c r="D23" s="108">
        <f t="shared" si="1"/>
        <v>1</v>
      </c>
      <c r="E23" s="144" t="s">
        <v>244</v>
      </c>
      <c r="F23" s="199"/>
      <c r="G23" s="26"/>
    </row>
    <row r="24" spans="1:13" ht="24" customHeight="1" x14ac:dyDescent="0.25">
      <c r="A24" s="138"/>
      <c r="B24" s="138"/>
      <c r="C24" s="140"/>
      <c r="D24" s="138"/>
      <c r="E24" s="138"/>
      <c r="F24" s="140"/>
      <c r="G24" s="138"/>
      <c r="H24" s="138"/>
    </row>
    <row r="25" spans="1:13" ht="33.75" customHeight="1" x14ac:dyDescent="0.3">
      <c r="A25" s="227" t="s">
        <v>402</v>
      </c>
      <c r="B25" s="227"/>
      <c r="C25" s="227"/>
      <c r="D25" s="227"/>
      <c r="E25" s="227"/>
      <c r="F25" s="227"/>
      <c r="G25" s="227"/>
      <c r="H25" s="227"/>
    </row>
    <row r="26" spans="1:13" ht="24.95" customHeight="1" x14ac:dyDescent="0.3">
      <c r="A26" s="101" t="s">
        <v>28</v>
      </c>
      <c r="B26" s="101" t="s">
        <v>29</v>
      </c>
      <c r="C26" s="101" t="s">
        <v>30</v>
      </c>
      <c r="D26" s="101" t="s">
        <v>31</v>
      </c>
      <c r="E26" s="101" t="s">
        <v>213</v>
      </c>
      <c r="F26" s="102" t="s">
        <v>2</v>
      </c>
      <c r="G26" s="103" t="s">
        <v>0</v>
      </c>
      <c r="H26" s="205">
        <v>24</v>
      </c>
    </row>
    <row r="27" spans="1:13" ht="24.95" customHeight="1" x14ac:dyDescent="0.25">
      <c r="A27" s="106" t="s">
        <v>390</v>
      </c>
      <c r="B27" s="107">
        <v>24</v>
      </c>
      <c r="C27" s="107">
        <v>24</v>
      </c>
      <c r="D27" s="108">
        <f>C27/B27</f>
        <v>1</v>
      </c>
      <c r="E27" s="145" t="s">
        <v>359</v>
      </c>
      <c r="F27" s="102" t="s">
        <v>18</v>
      </c>
      <c r="G27" s="183" t="s">
        <v>269</v>
      </c>
      <c r="H27" s="104">
        <v>21</v>
      </c>
    </row>
    <row r="28" spans="1:13" ht="24.95" customHeight="1" x14ac:dyDescent="0.25">
      <c r="A28" s="106" t="s">
        <v>391</v>
      </c>
      <c r="B28" s="107">
        <v>24</v>
      </c>
      <c r="C28" s="107">
        <v>24</v>
      </c>
      <c r="D28" s="108">
        <f t="shared" ref="D28:D32" si="2">C28/B28</f>
        <v>1</v>
      </c>
      <c r="E28" s="144" t="s">
        <v>403</v>
      </c>
      <c r="F28" s="102"/>
      <c r="G28" s="183"/>
      <c r="H28" s="104"/>
    </row>
    <row r="29" spans="1:13" ht="24.95" customHeight="1" x14ac:dyDescent="0.3">
      <c r="A29" s="106" t="s">
        <v>404</v>
      </c>
      <c r="B29" s="107">
        <v>24</v>
      </c>
      <c r="C29" s="107">
        <v>24</v>
      </c>
      <c r="D29" s="108">
        <f t="shared" si="2"/>
        <v>1</v>
      </c>
      <c r="E29" s="144" t="s">
        <v>400</v>
      </c>
      <c r="F29" s="199" t="s">
        <v>44</v>
      </c>
      <c r="G29" s="113" t="s">
        <v>45</v>
      </c>
      <c r="H29" s="114">
        <f>H27/H26</f>
        <v>0.875</v>
      </c>
    </row>
    <row r="30" spans="1:13" ht="24.95" customHeight="1" x14ac:dyDescent="0.25">
      <c r="A30" s="106" t="s">
        <v>392</v>
      </c>
      <c r="B30" s="107">
        <v>24</v>
      </c>
      <c r="C30" s="107">
        <v>22</v>
      </c>
      <c r="D30" s="108">
        <f t="shared" si="2"/>
        <v>0.91666666666666663</v>
      </c>
      <c r="E30" s="144" t="s">
        <v>360</v>
      </c>
      <c r="F30" s="102"/>
      <c r="G30" s="183"/>
      <c r="H30" s="104"/>
    </row>
    <row r="31" spans="1:13" ht="24.95" customHeight="1" x14ac:dyDescent="0.25">
      <c r="A31" s="106" t="s">
        <v>393</v>
      </c>
      <c r="B31" s="107">
        <v>24</v>
      </c>
      <c r="C31" s="107">
        <v>23</v>
      </c>
      <c r="D31" s="108">
        <f t="shared" ref="D31" si="3">C31/B31</f>
        <v>0.95833333333333337</v>
      </c>
      <c r="E31" s="144" t="s">
        <v>405</v>
      </c>
      <c r="F31" s="102"/>
      <c r="G31" s="183"/>
      <c r="H31" s="104"/>
    </row>
    <row r="32" spans="1:13" ht="24.95" customHeight="1" x14ac:dyDescent="0.25">
      <c r="A32" s="106" t="s">
        <v>394</v>
      </c>
      <c r="B32" s="109">
        <v>24</v>
      </c>
      <c r="C32" s="107">
        <v>24</v>
      </c>
      <c r="D32" s="108">
        <f t="shared" si="2"/>
        <v>1</v>
      </c>
      <c r="E32" s="144" t="s">
        <v>406</v>
      </c>
      <c r="F32" s="102"/>
      <c r="G32" s="183"/>
      <c r="H32" s="104"/>
    </row>
    <row r="33" spans="1:8" ht="11.25" customHeight="1" x14ac:dyDescent="0.25">
      <c r="A33" s="138"/>
      <c r="B33" s="138"/>
      <c r="C33" s="138"/>
      <c r="D33" s="138"/>
      <c r="E33" s="138"/>
      <c r="F33" s="138"/>
      <c r="G33" s="138"/>
      <c r="H33" s="138"/>
    </row>
    <row r="34" spans="1:8" ht="10.5" customHeight="1" x14ac:dyDescent="0.25"/>
  </sheetData>
  <mergeCells count="7">
    <mergeCell ref="A25:H25"/>
    <mergeCell ref="A1:I1"/>
    <mergeCell ref="A3:H3"/>
    <mergeCell ref="A4:H4"/>
    <mergeCell ref="A6:H6"/>
    <mergeCell ref="A17:H17"/>
    <mergeCell ref="A2:I2"/>
  </mergeCells>
  <pageMargins left="0.74803149606299213" right="0" top="0.39370078740157483" bottom="0.39370078740157483" header="0.51181102362204722" footer="0.51181102362204722"/>
  <pageSetup paperSize="9" scale="9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4" workbookViewId="0">
      <selection activeCell="F43" sqref="F43"/>
    </sheetView>
  </sheetViews>
  <sheetFormatPr defaultRowHeight="15.75" x14ac:dyDescent="0.25"/>
  <cols>
    <col min="1" max="1" width="21.625" style="116" customWidth="1"/>
    <col min="2" max="3" width="8.625" style="116" customWidth="1"/>
    <col min="4" max="4" width="11.5" style="116" customWidth="1"/>
    <col min="5" max="5" width="1.375" style="116" customWidth="1"/>
    <col min="6" max="6" width="18.5" style="116" customWidth="1"/>
    <col min="7" max="7" width="7.375" style="116" customWidth="1"/>
    <col min="8" max="8" width="9.375" style="116" customWidth="1"/>
    <col min="9" max="9" width="9" style="116" hidden="1" customWidth="1"/>
    <col min="10" max="10" width="0.5" style="116" customWidth="1"/>
    <col min="11" max="11" width="9.125" style="116" customWidth="1"/>
    <col min="12" max="16384" width="9" style="116"/>
  </cols>
  <sheetData>
    <row r="1" spans="1:9" ht="12.75" customHeight="1" x14ac:dyDescent="0.25">
      <c r="A1" s="236"/>
      <c r="B1" s="236"/>
      <c r="C1" s="236"/>
      <c r="D1" s="236"/>
      <c r="E1" s="236"/>
      <c r="F1" s="236"/>
      <c r="G1" s="236"/>
    </row>
    <row r="2" spans="1:9" ht="18.75" customHeight="1" x14ac:dyDescent="0.3">
      <c r="A2" s="237" t="s">
        <v>12</v>
      </c>
      <c r="B2" s="237"/>
      <c r="C2" s="237"/>
      <c r="D2" s="237"/>
      <c r="E2" s="237"/>
      <c r="F2" s="237"/>
      <c r="G2" s="237"/>
      <c r="H2" s="237"/>
      <c r="I2" s="237"/>
    </row>
    <row r="3" spans="1:9" ht="20.25" customHeight="1" x14ac:dyDescent="0.3">
      <c r="A3" s="237" t="s">
        <v>203</v>
      </c>
      <c r="B3" s="237"/>
      <c r="C3" s="237"/>
      <c r="D3" s="237"/>
      <c r="E3" s="237"/>
      <c r="F3" s="237"/>
      <c r="G3" s="237"/>
      <c r="H3" s="237"/>
      <c r="I3" s="237"/>
    </row>
    <row r="4" spans="1:9" ht="18.75" customHeight="1" x14ac:dyDescent="0.3">
      <c r="A4" s="237" t="s">
        <v>9</v>
      </c>
      <c r="B4" s="237"/>
      <c r="C4" s="237"/>
      <c r="D4" s="237"/>
      <c r="E4" s="237"/>
      <c r="F4" s="237"/>
      <c r="G4" s="237"/>
      <c r="H4" s="237"/>
      <c r="I4" s="117"/>
    </row>
    <row r="5" spans="1:9" ht="21" customHeight="1" x14ac:dyDescent="0.3">
      <c r="A5" s="238" t="s">
        <v>204</v>
      </c>
      <c r="B5" s="238"/>
      <c r="C5" s="238"/>
      <c r="D5" s="238"/>
      <c r="E5" s="238"/>
      <c r="F5" s="238"/>
      <c r="G5" s="238"/>
      <c r="H5" s="238"/>
    </row>
    <row r="6" spans="1:9" ht="7.5" customHeight="1" x14ac:dyDescent="0.25">
      <c r="A6" s="118"/>
      <c r="B6" s="119"/>
      <c r="C6" s="120"/>
      <c r="D6" s="118"/>
      <c r="E6" s="118"/>
      <c r="F6" s="118"/>
      <c r="G6" s="118"/>
      <c r="H6" s="118"/>
    </row>
    <row r="7" spans="1:9" ht="19.350000000000001" customHeight="1" x14ac:dyDescent="0.25">
      <c r="A7" s="239" t="s">
        <v>205</v>
      </c>
      <c r="B7" s="239"/>
      <c r="C7" s="239"/>
      <c r="D7" s="239"/>
      <c r="E7" s="239"/>
      <c r="F7" s="239"/>
      <c r="G7" s="239"/>
      <c r="H7" s="239"/>
    </row>
    <row r="8" spans="1:9" ht="19.350000000000001" customHeight="1" x14ac:dyDescent="0.25">
      <c r="A8" s="121" t="s">
        <v>28</v>
      </c>
      <c r="B8" s="121" t="s">
        <v>29</v>
      </c>
      <c r="C8" s="121" t="s">
        <v>30</v>
      </c>
      <c r="D8" s="121" t="s">
        <v>31</v>
      </c>
      <c r="E8" s="121"/>
      <c r="F8" s="122" t="s">
        <v>2</v>
      </c>
      <c r="G8" s="123" t="s">
        <v>0</v>
      </c>
      <c r="H8" s="124">
        <v>29</v>
      </c>
    </row>
    <row r="9" spans="1:9" ht="18.600000000000001" customHeight="1" x14ac:dyDescent="0.25">
      <c r="A9" s="125" t="s">
        <v>41</v>
      </c>
      <c r="B9" s="126">
        <v>29</v>
      </c>
      <c r="C9" s="126">
        <v>23</v>
      </c>
      <c r="D9" s="127">
        <f t="shared" ref="D9:D18" si="0">C9/B9</f>
        <v>0.7931034482758621</v>
      </c>
      <c r="E9" s="127"/>
      <c r="F9" s="128" t="s">
        <v>18</v>
      </c>
      <c r="G9" s="123" t="s">
        <v>0</v>
      </c>
      <c r="H9" s="129">
        <v>14</v>
      </c>
    </row>
    <row r="10" spans="1:9" ht="18.600000000000001" customHeight="1" x14ac:dyDescent="0.25">
      <c r="A10" s="125" t="s">
        <v>40</v>
      </c>
      <c r="B10" s="130">
        <v>7</v>
      </c>
      <c r="C10" s="130">
        <v>5</v>
      </c>
      <c r="D10" s="127">
        <f t="shared" si="0"/>
        <v>0.7142857142857143</v>
      </c>
      <c r="E10" s="131"/>
      <c r="F10" s="132"/>
      <c r="G10" s="128"/>
      <c r="H10" s="133"/>
    </row>
    <row r="11" spans="1:9" ht="18.600000000000001" customHeight="1" x14ac:dyDescent="0.3">
      <c r="A11" s="125" t="s">
        <v>42</v>
      </c>
      <c r="B11" s="126">
        <v>18</v>
      </c>
      <c r="C11" s="126">
        <v>17</v>
      </c>
      <c r="D11" s="127">
        <f t="shared" si="0"/>
        <v>0.94444444444444442</v>
      </c>
      <c r="E11" s="127"/>
      <c r="F11" s="124" t="s">
        <v>44</v>
      </c>
      <c r="G11" s="124" t="s">
        <v>45</v>
      </c>
      <c r="H11" s="134">
        <f>H9/H8</f>
        <v>0.48275862068965519</v>
      </c>
    </row>
    <row r="12" spans="1:9" ht="18.600000000000001" customHeight="1" x14ac:dyDescent="0.25">
      <c r="A12" s="125" t="s">
        <v>43</v>
      </c>
      <c r="B12" s="130">
        <v>4</v>
      </c>
      <c r="C12" s="130">
        <v>4</v>
      </c>
      <c r="D12" s="131">
        <f t="shared" si="0"/>
        <v>1</v>
      </c>
      <c r="E12" s="131"/>
      <c r="F12" s="132"/>
      <c r="G12" s="128"/>
      <c r="H12" s="128"/>
    </row>
    <row r="13" spans="1:9" ht="18.600000000000001" customHeight="1" x14ac:dyDescent="0.25">
      <c r="A13" s="125" t="s">
        <v>11</v>
      </c>
      <c r="B13" s="130">
        <v>29</v>
      </c>
      <c r="C13" s="126">
        <v>21</v>
      </c>
      <c r="D13" s="127">
        <f t="shared" si="0"/>
        <v>0.72413793103448276</v>
      </c>
      <c r="E13" s="127"/>
      <c r="F13" s="132"/>
      <c r="G13" s="128"/>
      <c r="H13" s="128"/>
    </row>
    <row r="14" spans="1:9" ht="18.600000000000001" customHeight="1" x14ac:dyDescent="0.25">
      <c r="A14" s="125" t="s">
        <v>32</v>
      </c>
      <c r="B14" s="130">
        <v>17</v>
      </c>
      <c r="C14" s="130">
        <v>10</v>
      </c>
      <c r="D14" s="127">
        <f t="shared" si="0"/>
        <v>0.58823529411764708</v>
      </c>
      <c r="E14" s="127"/>
      <c r="F14" s="132"/>
      <c r="G14" s="128"/>
      <c r="H14" s="128"/>
    </row>
    <row r="15" spans="1:9" ht="18.600000000000001" customHeight="1" x14ac:dyDescent="0.25">
      <c r="A15" s="125" t="s">
        <v>33</v>
      </c>
      <c r="B15" s="130">
        <v>15</v>
      </c>
      <c r="C15" s="126">
        <v>10</v>
      </c>
      <c r="D15" s="127">
        <f t="shared" si="0"/>
        <v>0.66666666666666663</v>
      </c>
      <c r="E15" s="127"/>
      <c r="F15" s="132"/>
      <c r="G15" s="128"/>
      <c r="H15" s="128"/>
    </row>
    <row r="16" spans="1:9" ht="18.600000000000001" customHeight="1" x14ac:dyDescent="0.25">
      <c r="A16" s="125" t="s">
        <v>34</v>
      </c>
      <c r="B16" s="130">
        <v>12</v>
      </c>
      <c r="C16" s="126">
        <v>10</v>
      </c>
      <c r="D16" s="127">
        <f t="shared" si="0"/>
        <v>0.83333333333333337</v>
      </c>
      <c r="E16" s="131"/>
      <c r="F16" s="132"/>
      <c r="G16" s="128"/>
      <c r="H16" s="128"/>
    </row>
    <row r="17" spans="1:8" ht="18.600000000000001" customHeight="1" x14ac:dyDescent="0.25">
      <c r="A17" s="125" t="s">
        <v>60</v>
      </c>
      <c r="B17" s="130">
        <v>14</v>
      </c>
      <c r="C17" s="130">
        <v>14</v>
      </c>
      <c r="D17" s="131">
        <f t="shared" si="0"/>
        <v>1</v>
      </c>
      <c r="E17" s="127"/>
      <c r="F17" s="132"/>
      <c r="G17" s="128"/>
      <c r="H17" s="128"/>
    </row>
    <row r="18" spans="1:8" ht="18.600000000000001" customHeight="1" x14ac:dyDescent="0.25">
      <c r="A18" s="125" t="s">
        <v>145</v>
      </c>
      <c r="B18" s="130">
        <v>29</v>
      </c>
      <c r="C18" s="126">
        <v>23</v>
      </c>
      <c r="D18" s="127">
        <f t="shared" si="0"/>
        <v>0.7931034482758621</v>
      </c>
      <c r="E18" s="127"/>
      <c r="F18" s="132"/>
      <c r="G18" s="128"/>
      <c r="H18" s="128"/>
    </row>
    <row r="19" spans="1:8" ht="11.25" customHeight="1" x14ac:dyDescent="0.25">
      <c r="A19" s="118"/>
      <c r="B19" s="118"/>
      <c r="C19" s="120"/>
      <c r="D19" s="118"/>
      <c r="E19" s="118"/>
      <c r="F19" s="120"/>
      <c r="G19" s="118"/>
      <c r="H19" s="118"/>
    </row>
    <row r="20" spans="1:8" ht="19.350000000000001" customHeight="1" x14ac:dyDescent="0.25">
      <c r="A20" s="235" t="s">
        <v>207</v>
      </c>
      <c r="B20" s="235"/>
      <c r="C20" s="235"/>
      <c r="D20" s="235"/>
      <c r="E20" s="235"/>
      <c r="F20" s="235"/>
      <c r="G20" s="235"/>
      <c r="H20" s="235"/>
    </row>
    <row r="21" spans="1:8" ht="19.350000000000001" customHeight="1" x14ac:dyDescent="0.25">
      <c r="A21" s="121" t="s">
        <v>28</v>
      </c>
      <c r="B21" s="121" t="s">
        <v>29</v>
      </c>
      <c r="C21" s="121" t="s">
        <v>30</v>
      </c>
      <c r="D21" s="121" t="s">
        <v>31</v>
      </c>
      <c r="E21" s="121"/>
      <c r="F21" s="122" t="s">
        <v>178</v>
      </c>
      <c r="G21" s="123" t="s">
        <v>0</v>
      </c>
      <c r="H21" s="124">
        <v>38</v>
      </c>
    </row>
    <row r="22" spans="1:8" ht="18.600000000000001" customHeight="1" x14ac:dyDescent="0.25">
      <c r="A22" s="125" t="s">
        <v>41</v>
      </c>
      <c r="B22" s="126">
        <v>37</v>
      </c>
      <c r="C22" s="126">
        <v>37</v>
      </c>
      <c r="D22" s="131">
        <f>C22/B22</f>
        <v>1</v>
      </c>
      <c r="E22" s="127"/>
      <c r="F22" s="122" t="s">
        <v>2</v>
      </c>
      <c r="G22" s="123" t="s">
        <v>0</v>
      </c>
      <c r="H22" s="124">
        <v>37</v>
      </c>
    </row>
    <row r="23" spans="1:8" ht="18.600000000000001" customHeight="1" x14ac:dyDescent="0.25">
      <c r="A23" s="125" t="s">
        <v>40</v>
      </c>
      <c r="B23" s="126">
        <v>13</v>
      </c>
      <c r="C23" s="126">
        <v>13</v>
      </c>
      <c r="D23" s="131">
        <f t="shared" ref="D23:D30" si="1">C23/B23</f>
        <v>1</v>
      </c>
      <c r="E23" s="127"/>
      <c r="F23" s="128" t="s">
        <v>18</v>
      </c>
      <c r="G23" s="123" t="s">
        <v>0</v>
      </c>
      <c r="H23" s="129">
        <v>28</v>
      </c>
    </row>
    <row r="24" spans="1:8" ht="18.600000000000001" customHeight="1" x14ac:dyDescent="0.25">
      <c r="A24" s="125" t="s">
        <v>42</v>
      </c>
      <c r="B24" s="126">
        <v>20</v>
      </c>
      <c r="C24" s="126">
        <v>20</v>
      </c>
      <c r="D24" s="131">
        <f t="shared" si="1"/>
        <v>1</v>
      </c>
      <c r="E24" s="131"/>
      <c r="F24" s="132"/>
      <c r="G24" s="128"/>
      <c r="H24" s="128"/>
    </row>
    <row r="25" spans="1:8" ht="18.600000000000001" customHeight="1" x14ac:dyDescent="0.3">
      <c r="A25" s="125" t="s">
        <v>43</v>
      </c>
      <c r="B25" s="130">
        <v>4</v>
      </c>
      <c r="C25" s="130">
        <v>4</v>
      </c>
      <c r="D25" s="131">
        <f t="shared" si="1"/>
        <v>1</v>
      </c>
      <c r="E25" s="131"/>
      <c r="F25" s="124" t="s">
        <v>44</v>
      </c>
      <c r="G25" s="124" t="s">
        <v>45</v>
      </c>
      <c r="H25" s="134">
        <f>H23/H22</f>
        <v>0.7567567567567568</v>
      </c>
    </row>
    <row r="26" spans="1:8" ht="18.600000000000001" customHeight="1" x14ac:dyDescent="0.25">
      <c r="A26" s="125" t="s">
        <v>35</v>
      </c>
      <c r="B26" s="130">
        <v>37</v>
      </c>
      <c r="C26" s="126">
        <v>36</v>
      </c>
      <c r="D26" s="127">
        <f>C26/B26</f>
        <v>0.97297297297297303</v>
      </c>
      <c r="E26" s="127"/>
      <c r="F26" s="132"/>
      <c r="G26" s="128"/>
      <c r="H26" s="128"/>
    </row>
    <row r="27" spans="1:8" ht="18.600000000000001" customHeight="1" x14ac:dyDescent="0.25">
      <c r="A27" s="125" t="s">
        <v>36</v>
      </c>
      <c r="B27" s="130">
        <v>25</v>
      </c>
      <c r="C27" s="130">
        <v>22</v>
      </c>
      <c r="D27" s="131">
        <f t="shared" si="1"/>
        <v>0.88</v>
      </c>
      <c r="E27" s="127"/>
      <c r="F27" s="132"/>
      <c r="G27" s="128"/>
      <c r="H27" s="128"/>
    </row>
    <row r="28" spans="1:8" ht="18.600000000000001" customHeight="1" x14ac:dyDescent="0.25">
      <c r="A28" s="125" t="s">
        <v>37</v>
      </c>
      <c r="B28" s="130">
        <v>12</v>
      </c>
      <c r="C28" s="130">
        <v>6</v>
      </c>
      <c r="D28" s="131">
        <f t="shared" si="1"/>
        <v>0.5</v>
      </c>
      <c r="E28" s="131"/>
      <c r="F28" s="132"/>
      <c r="G28" s="128"/>
      <c r="H28" s="128"/>
    </row>
    <row r="29" spans="1:8" ht="18.600000000000001" customHeight="1" x14ac:dyDescent="0.25">
      <c r="A29" s="135" t="s">
        <v>38</v>
      </c>
      <c r="B29" s="130">
        <v>37</v>
      </c>
      <c r="C29" s="126">
        <v>33</v>
      </c>
      <c r="D29" s="127">
        <f t="shared" si="1"/>
        <v>0.89189189189189189</v>
      </c>
      <c r="E29" s="131"/>
      <c r="F29" s="133"/>
    </row>
    <row r="30" spans="1:8" ht="18.600000000000001" customHeight="1" x14ac:dyDescent="0.25">
      <c r="A30" s="125" t="s">
        <v>145</v>
      </c>
      <c r="B30" s="130">
        <v>37</v>
      </c>
      <c r="C30" s="126">
        <v>37</v>
      </c>
      <c r="D30" s="131">
        <f t="shared" si="1"/>
        <v>1</v>
      </c>
      <c r="E30" s="131"/>
      <c r="F30" s="133"/>
    </row>
    <row r="31" spans="1:8" ht="10.5" customHeight="1" x14ac:dyDescent="0.25">
      <c r="A31" s="118"/>
      <c r="B31" s="118"/>
      <c r="C31" s="120"/>
      <c r="D31" s="118"/>
      <c r="E31" s="118"/>
      <c r="F31" s="120"/>
      <c r="G31" s="118"/>
      <c r="H31" s="118"/>
    </row>
    <row r="32" spans="1:8" ht="19.350000000000001" customHeight="1" x14ac:dyDescent="0.25">
      <c r="A32" s="235" t="s">
        <v>208</v>
      </c>
      <c r="B32" s="235"/>
      <c r="C32" s="235"/>
      <c r="D32" s="235"/>
      <c r="E32" s="235"/>
      <c r="F32" s="235"/>
      <c r="G32" s="235"/>
      <c r="H32" s="235"/>
    </row>
    <row r="33" spans="1:8" ht="19.350000000000001" customHeight="1" x14ac:dyDescent="0.25">
      <c r="A33" s="121" t="s">
        <v>28</v>
      </c>
      <c r="B33" s="121" t="s">
        <v>29</v>
      </c>
      <c r="C33" s="121" t="s">
        <v>30</v>
      </c>
      <c r="D33" s="121" t="s">
        <v>31</v>
      </c>
      <c r="E33" s="121"/>
      <c r="F33" s="122" t="s">
        <v>2</v>
      </c>
      <c r="G33" s="123" t="s">
        <v>0</v>
      </c>
      <c r="H33" s="129">
        <v>65</v>
      </c>
    </row>
    <row r="34" spans="1:8" ht="18.600000000000001" customHeight="1" x14ac:dyDescent="0.25">
      <c r="A34" s="125" t="s">
        <v>41</v>
      </c>
      <c r="B34" s="126">
        <v>65</v>
      </c>
      <c r="C34" s="126">
        <v>57</v>
      </c>
      <c r="D34" s="127">
        <f>C34/B34</f>
        <v>0.87692307692307692</v>
      </c>
      <c r="E34" s="127"/>
      <c r="F34" s="128" t="s">
        <v>18</v>
      </c>
      <c r="G34" s="123" t="s">
        <v>0</v>
      </c>
      <c r="H34" s="129">
        <v>42</v>
      </c>
    </row>
    <row r="35" spans="1:8" ht="18.600000000000001" customHeight="1" x14ac:dyDescent="0.25">
      <c r="A35" s="125" t="s">
        <v>40</v>
      </c>
      <c r="B35" s="126">
        <v>15</v>
      </c>
      <c r="C35" s="126">
        <v>15</v>
      </c>
      <c r="D35" s="127">
        <f t="shared" ref="D35:D43" si="2">C35/B35</f>
        <v>1</v>
      </c>
      <c r="E35" s="127"/>
      <c r="F35" s="132"/>
      <c r="G35" s="128"/>
      <c r="H35" s="133"/>
    </row>
    <row r="36" spans="1:8" ht="18.600000000000001" customHeight="1" x14ac:dyDescent="0.3">
      <c r="A36" s="125" t="s">
        <v>42</v>
      </c>
      <c r="B36" s="126">
        <v>45</v>
      </c>
      <c r="C36" s="126">
        <v>45</v>
      </c>
      <c r="D36" s="127">
        <f t="shared" si="2"/>
        <v>1</v>
      </c>
      <c r="E36" s="127"/>
      <c r="F36" s="124" t="s">
        <v>44</v>
      </c>
      <c r="G36" s="124" t="s">
        <v>45</v>
      </c>
      <c r="H36" s="136">
        <f>H34/H33</f>
        <v>0.64615384615384619</v>
      </c>
    </row>
    <row r="37" spans="1:8" ht="18.600000000000001" customHeight="1" x14ac:dyDescent="0.25">
      <c r="A37" s="125" t="s">
        <v>43</v>
      </c>
      <c r="B37" s="130">
        <v>5</v>
      </c>
      <c r="C37" s="130">
        <v>5</v>
      </c>
      <c r="D37" s="127">
        <f t="shared" si="2"/>
        <v>1</v>
      </c>
      <c r="E37" s="131"/>
      <c r="F37" s="132"/>
      <c r="G37" s="128"/>
    </row>
    <row r="38" spans="1:8" ht="18.600000000000001" customHeight="1" x14ac:dyDescent="0.25">
      <c r="A38" s="125" t="s">
        <v>147</v>
      </c>
      <c r="B38" s="130">
        <v>65</v>
      </c>
      <c r="C38" s="126">
        <v>59</v>
      </c>
      <c r="D38" s="127">
        <f t="shared" si="2"/>
        <v>0.90769230769230769</v>
      </c>
      <c r="E38" s="127"/>
      <c r="F38" s="132"/>
      <c r="G38" s="128"/>
    </row>
    <row r="39" spans="1:8" ht="18.600000000000001" customHeight="1" x14ac:dyDescent="0.25">
      <c r="A39" s="125" t="s">
        <v>56</v>
      </c>
      <c r="B39" s="130">
        <v>65</v>
      </c>
      <c r="C39" s="126">
        <v>64</v>
      </c>
      <c r="D39" s="127">
        <f t="shared" si="2"/>
        <v>0.98461538461538467</v>
      </c>
      <c r="E39" s="127"/>
      <c r="F39" s="132"/>
      <c r="G39" s="128"/>
    </row>
    <row r="40" spans="1:8" ht="18.600000000000001" customHeight="1" x14ac:dyDescent="0.25">
      <c r="A40" s="125" t="s">
        <v>148</v>
      </c>
      <c r="B40" s="130">
        <v>51</v>
      </c>
      <c r="C40" s="126">
        <v>38</v>
      </c>
      <c r="D40" s="127">
        <f t="shared" si="2"/>
        <v>0.74509803921568629</v>
      </c>
      <c r="E40" s="127"/>
      <c r="F40" s="132"/>
      <c r="G40" s="128"/>
    </row>
    <row r="41" spans="1:8" ht="18.600000000000001" customHeight="1" x14ac:dyDescent="0.25">
      <c r="A41" s="135" t="s">
        <v>72</v>
      </c>
      <c r="B41" s="130">
        <v>51</v>
      </c>
      <c r="C41" s="126">
        <v>50</v>
      </c>
      <c r="D41" s="127">
        <f t="shared" si="2"/>
        <v>0.98039215686274506</v>
      </c>
      <c r="E41" s="127"/>
      <c r="F41" s="133"/>
    </row>
    <row r="42" spans="1:8" ht="18.600000000000001" customHeight="1" x14ac:dyDescent="0.25">
      <c r="A42" s="125" t="s">
        <v>209</v>
      </c>
      <c r="B42" s="130">
        <v>14</v>
      </c>
      <c r="C42" s="130"/>
      <c r="D42" s="127">
        <f t="shared" si="2"/>
        <v>0</v>
      </c>
      <c r="E42" s="127"/>
      <c r="F42" s="137"/>
    </row>
    <row r="43" spans="1:8" ht="18.600000000000001" customHeight="1" x14ac:dyDescent="0.25">
      <c r="A43" s="125" t="s">
        <v>209</v>
      </c>
      <c r="B43" s="130">
        <v>14</v>
      </c>
      <c r="C43" s="130">
        <v>11</v>
      </c>
      <c r="D43" s="127">
        <f t="shared" si="2"/>
        <v>0.7857142857142857</v>
      </c>
      <c r="E43" s="127"/>
      <c r="F43" s="137"/>
    </row>
    <row r="44" spans="1:8" ht="9" customHeight="1" x14ac:dyDescent="0.25">
      <c r="A44" s="118"/>
      <c r="B44" s="118"/>
      <c r="C44" s="120"/>
      <c r="D44" s="118"/>
      <c r="E44" s="118"/>
      <c r="F44" s="120"/>
      <c r="G44" s="118"/>
      <c r="H44" s="118"/>
    </row>
    <row r="45" spans="1:8" ht="13.5" customHeight="1" x14ac:dyDescent="0.25"/>
  </sheetData>
  <mergeCells count="8">
    <mergeCell ref="A20:H20"/>
    <mergeCell ref="A32:H32"/>
    <mergeCell ref="A1:G1"/>
    <mergeCell ref="A2:I2"/>
    <mergeCell ref="A3:I3"/>
    <mergeCell ref="A4:H4"/>
    <mergeCell ref="A5:H5"/>
    <mergeCell ref="A7:H7"/>
  </mergeCells>
  <pageMargins left="0.75" right="0" top="0.5" bottom="0.5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28"/>
  <sheetViews>
    <sheetView workbookViewId="0">
      <selection activeCell="A13" sqref="A13"/>
    </sheetView>
  </sheetViews>
  <sheetFormatPr defaultRowHeight="15.75" x14ac:dyDescent="0.25"/>
  <cols>
    <col min="1" max="1" width="31.25" customWidth="1"/>
    <col min="2" max="2" width="16.25" customWidth="1"/>
    <col min="3" max="3" width="16" customWidth="1"/>
    <col min="4" max="4" width="20.5" customWidth="1"/>
    <col min="5" max="5" width="2.125" customWidth="1"/>
    <col min="6" max="6" width="0.5" customWidth="1"/>
    <col min="7" max="7" width="9.125" customWidth="1"/>
  </cols>
  <sheetData>
    <row r="1" spans="1:5" ht="34.5" customHeight="1" x14ac:dyDescent="0.3">
      <c r="A1" s="220" t="s">
        <v>12</v>
      </c>
      <c r="B1" s="220"/>
      <c r="C1" s="220"/>
      <c r="D1" s="220"/>
      <c r="E1" s="71"/>
    </row>
    <row r="2" spans="1:5" ht="30.75" customHeight="1" x14ac:dyDescent="0.3">
      <c r="A2" s="220" t="s">
        <v>140</v>
      </c>
      <c r="B2" s="220"/>
      <c r="C2" s="220"/>
      <c r="D2" s="220"/>
      <c r="E2" s="71"/>
    </row>
    <row r="3" spans="1:5" ht="30.75" customHeight="1" x14ac:dyDescent="0.3">
      <c r="A3" s="220" t="s">
        <v>9</v>
      </c>
      <c r="B3" s="220"/>
      <c r="C3" s="220"/>
      <c r="D3" s="220"/>
      <c r="E3" s="10"/>
    </row>
    <row r="4" spans="1:5" ht="30" customHeight="1" x14ac:dyDescent="0.3">
      <c r="A4" s="221" t="s">
        <v>155</v>
      </c>
      <c r="B4" s="221"/>
      <c r="C4" s="221"/>
      <c r="D4" s="221"/>
    </row>
    <row r="5" spans="1:5" ht="15" customHeight="1" x14ac:dyDescent="0.25">
      <c r="A5" s="3"/>
      <c r="B5" s="14"/>
      <c r="C5" s="13"/>
      <c r="D5" s="3"/>
    </row>
    <row r="6" spans="1:5" ht="8.25" customHeight="1" x14ac:dyDescent="0.25">
      <c r="A6" s="79"/>
      <c r="B6" s="73"/>
      <c r="C6" s="73"/>
      <c r="D6" s="80"/>
    </row>
    <row r="7" spans="1:5" s="72" customFormat="1" ht="19.350000000000001" customHeight="1" x14ac:dyDescent="0.3">
      <c r="A7" s="81" t="s">
        <v>150</v>
      </c>
      <c r="B7" s="74" t="s">
        <v>29</v>
      </c>
      <c r="C7" s="74" t="s">
        <v>30</v>
      </c>
      <c r="D7" s="82" t="s">
        <v>31</v>
      </c>
    </row>
    <row r="8" spans="1:5" s="72" customFormat="1" ht="9" customHeight="1" x14ac:dyDescent="0.3">
      <c r="A8" s="83"/>
      <c r="B8" s="75"/>
      <c r="C8" s="75"/>
      <c r="D8" s="84"/>
    </row>
    <row r="9" spans="1:5" s="72" customFormat="1" ht="19.350000000000001" customHeight="1" x14ac:dyDescent="0.3">
      <c r="A9" s="81"/>
      <c r="B9" s="74"/>
      <c r="C9" s="74"/>
      <c r="D9" s="82"/>
    </row>
    <row r="10" spans="1:5" s="72" customFormat="1" ht="24.95" customHeight="1" x14ac:dyDescent="0.3">
      <c r="A10" s="85" t="s">
        <v>151</v>
      </c>
      <c r="B10" s="74">
        <v>33</v>
      </c>
      <c r="C10" s="74">
        <v>20</v>
      </c>
      <c r="D10" s="86">
        <v>0.60599999999999998</v>
      </c>
    </row>
    <row r="11" spans="1:5" s="72" customFormat="1" ht="24.95" customHeight="1" x14ac:dyDescent="0.3">
      <c r="A11" s="85" t="s">
        <v>117</v>
      </c>
      <c r="B11" s="76">
        <v>77</v>
      </c>
      <c r="C11" s="76">
        <v>34</v>
      </c>
      <c r="D11" s="86">
        <v>0.442</v>
      </c>
    </row>
    <row r="12" spans="1:5" s="72" customFormat="1" ht="24.95" customHeight="1" x14ac:dyDescent="0.3">
      <c r="A12" s="85" t="s">
        <v>116</v>
      </c>
      <c r="B12" s="74">
        <v>38</v>
      </c>
      <c r="C12" s="74">
        <v>34</v>
      </c>
      <c r="D12" s="86">
        <v>0.89500000000000002</v>
      </c>
    </row>
    <row r="13" spans="1:5" s="72" customFormat="1" ht="24.95" customHeight="1" x14ac:dyDescent="0.3">
      <c r="A13" s="85" t="s">
        <v>120</v>
      </c>
      <c r="B13" s="76">
        <v>64</v>
      </c>
      <c r="C13" s="76">
        <v>44</v>
      </c>
      <c r="D13" s="86">
        <v>0.68799999999999994</v>
      </c>
    </row>
    <row r="14" spans="1:5" s="72" customFormat="1" ht="24.95" customHeight="1" x14ac:dyDescent="0.3">
      <c r="A14" s="85" t="s">
        <v>127</v>
      </c>
      <c r="B14" s="76">
        <v>49</v>
      </c>
      <c r="C14" s="74">
        <v>34</v>
      </c>
      <c r="D14" s="86">
        <v>0.69399999999999995</v>
      </c>
    </row>
    <row r="15" spans="1:5" s="72" customFormat="1" ht="18.600000000000001" customHeight="1" x14ac:dyDescent="0.3">
      <c r="A15" s="87"/>
      <c r="B15" s="77"/>
      <c r="C15" s="75"/>
      <c r="D15" s="88"/>
    </row>
    <row r="16" spans="1:5" s="72" customFormat="1" ht="18.600000000000001" customHeight="1" x14ac:dyDescent="0.3">
      <c r="A16" s="85"/>
      <c r="B16" s="76"/>
      <c r="C16" s="74"/>
      <c r="D16" s="86"/>
    </row>
    <row r="17" spans="1:4" s="72" customFormat="1" ht="24.95" customHeight="1" x14ac:dyDescent="0.3">
      <c r="A17" s="85" t="s">
        <v>152</v>
      </c>
      <c r="B17" s="76">
        <v>40</v>
      </c>
      <c r="C17" s="74">
        <v>31</v>
      </c>
      <c r="D17" s="86">
        <v>0.77500000000000002</v>
      </c>
    </row>
    <row r="18" spans="1:4" s="72" customFormat="1" ht="24.95" customHeight="1" x14ac:dyDescent="0.3">
      <c r="A18" s="85" t="s">
        <v>89</v>
      </c>
      <c r="B18" s="76">
        <v>66</v>
      </c>
      <c r="C18" s="74">
        <v>39</v>
      </c>
      <c r="D18" s="86">
        <v>0.59099999999999997</v>
      </c>
    </row>
    <row r="19" spans="1:4" s="72" customFormat="1" ht="24.95" customHeight="1" x14ac:dyDescent="0.3">
      <c r="A19" s="85" t="s">
        <v>88</v>
      </c>
      <c r="B19" s="76">
        <v>31</v>
      </c>
      <c r="C19" s="74">
        <v>22</v>
      </c>
      <c r="D19" s="86">
        <v>0.71</v>
      </c>
    </row>
    <row r="20" spans="1:4" s="72" customFormat="1" ht="24.95" customHeight="1" x14ac:dyDescent="0.3">
      <c r="A20" s="85" t="s">
        <v>153</v>
      </c>
      <c r="B20" s="76">
        <v>53</v>
      </c>
      <c r="C20" s="74">
        <v>18</v>
      </c>
      <c r="D20" s="86">
        <v>0.33900000000000002</v>
      </c>
    </row>
    <row r="21" spans="1:4" s="72" customFormat="1" ht="24.95" customHeight="1" x14ac:dyDescent="0.3">
      <c r="A21" s="85" t="s">
        <v>154</v>
      </c>
      <c r="B21" s="76">
        <v>33</v>
      </c>
      <c r="C21" s="76">
        <v>21</v>
      </c>
      <c r="D21" s="86">
        <v>0.63600000000000001</v>
      </c>
    </row>
    <row r="22" spans="1:4" s="72" customFormat="1" ht="18.600000000000001" customHeight="1" x14ac:dyDescent="0.3">
      <c r="A22" s="87"/>
      <c r="B22" s="77"/>
      <c r="C22" s="77"/>
      <c r="D22" s="88"/>
    </row>
    <row r="23" spans="1:4" s="72" customFormat="1" ht="18.600000000000001" customHeight="1" x14ac:dyDescent="0.3">
      <c r="A23" s="85"/>
      <c r="B23" s="76"/>
      <c r="C23" s="76"/>
      <c r="D23" s="86"/>
    </row>
    <row r="24" spans="1:4" s="72" customFormat="1" ht="24.95" customHeight="1" x14ac:dyDescent="0.3">
      <c r="A24" s="85" t="s">
        <v>141</v>
      </c>
      <c r="B24" s="76">
        <v>39</v>
      </c>
      <c r="C24" s="74">
        <v>33</v>
      </c>
      <c r="D24" s="86">
        <v>0.84599999999999997</v>
      </c>
    </row>
    <row r="25" spans="1:4" s="72" customFormat="1" ht="24.95" customHeight="1" x14ac:dyDescent="0.3">
      <c r="A25" s="85" t="s">
        <v>143</v>
      </c>
      <c r="B25" s="76">
        <v>63</v>
      </c>
      <c r="C25" s="74">
        <v>38</v>
      </c>
      <c r="D25" s="86">
        <v>0.60299999999999998</v>
      </c>
    </row>
    <row r="26" spans="1:4" s="72" customFormat="1" ht="24.95" customHeight="1" x14ac:dyDescent="0.3">
      <c r="A26" s="85" t="s">
        <v>142</v>
      </c>
      <c r="B26" s="76">
        <v>24</v>
      </c>
      <c r="C26" s="76">
        <v>21</v>
      </c>
      <c r="D26" s="86">
        <v>0.875</v>
      </c>
    </row>
    <row r="27" spans="1:4" s="72" customFormat="1" ht="24.95" customHeight="1" x14ac:dyDescent="0.3">
      <c r="A27" s="85" t="s">
        <v>144</v>
      </c>
      <c r="B27" s="76">
        <v>62</v>
      </c>
      <c r="C27" s="74">
        <v>41</v>
      </c>
      <c r="D27" s="86">
        <v>0.66100000000000003</v>
      </c>
    </row>
    <row r="28" spans="1:4" ht="18" customHeight="1" x14ac:dyDescent="0.25">
      <c r="A28" s="89"/>
      <c r="B28" s="4"/>
      <c r="C28" s="78"/>
      <c r="D28" s="90"/>
    </row>
  </sheetData>
  <mergeCells count="4">
    <mergeCell ref="A3:D3"/>
    <mergeCell ref="A4:D4"/>
    <mergeCell ref="A1:D1"/>
    <mergeCell ref="A2:D2"/>
  </mergeCells>
  <phoneticPr fontId="12" type="noConversion"/>
  <pageMargins left="0.75" right="0" top="0.25" bottom="0.25" header="0.5" footer="0.5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4"/>
  <sheetViews>
    <sheetView workbookViewId="0">
      <selection activeCell="A9" sqref="A9:F9"/>
    </sheetView>
  </sheetViews>
  <sheetFormatPr defaultRowHeight="15.75" x14ac:dyDescent="0.25"/>
  <cols>
    <col min="1" max="1" width="22" customWidth="1"/>
    <col min="7" max="7" width="8.875" customWidth="1"/>
    <col min="10" max="10" width="9.125" customWidth="1"/>
  </cols>
  <sheetData>
    <row r="1" spans="1:8" x14ac:dyDescent="0.25">
      <c r="A1" s="223"/>
      <c r="B1" s="223"/>
      <c r="C1" s="223"/>
      <c r="D1" s="223"/>
      <c r="E1" s="223"/>
      <c r="F1" s="223"/>
      <c r="G1" s="223"/>
    </row>
    <row r="2" spans="1:8" x14ac:dyDescent="0.25">
      <c r="E2" t="s">
        <v>83</v>
      </c>
    </row>
    <row r="3" spans="1:8" ht="20.25" x14ac:dyDescent="0.3">
      <c r="A3" s="220" t="s">
        <v>12</v>
      </c>
      <c r="B3" s="220"/>
      <c r="C3" s="220"/>
      <c r="D3" s="220"/>
      <c r="E3" s="220"/>
      <c r="F3" s="220"/>
      <c r="G3" s="220"/>
      <c r="H3" s="220"/>
    </row>
    <row r="4" spans="1:8" ht="6.75" customHeight="1" x14ac:dyDescent="0.25"/>
    <row r="5" spans="1:8" ht="20.25" x14ac:dyDescent="0.3">
      <c r="A5" s="220" t="s">
        <v>70</v>
      </c>
      <c r="B5" s="220"/>
      <c r="C5" s="220"/>
      <c r="D5" s="220"/>
      <c r="E5" s="220"/>
      <c r="F5" s="220"/>
      <c r="G5" s="220"/>
      <c r="H5" s="220"/>
    </row>
    <row r="6" spans="1:8" ht="20.25" x14ac:dyDescent="0.3">
      <c r="A6" s="220" t="s">
        <v>59</v>
      </c>
      <c r="B6" s="220"/>
      <c r="C6" s="220"/>
      <c r="D6" s="220"/>
      <c r="E6" s="220"/>
      <c r="F6" s="220"/>
      <c r="G6" s="220"/>
      <c r="H6" s="10"/>
    </row>
    <row r="7" spans="1:8" ht="20.25" x14ac:dyDescent="0.3">
      <c r="A7" s="245" t="s">
        <v>24</v>
      </c>
      <c r="B7" s="245"/>
      <c r="C7" s="245"/>
      <c r="D7" s="245"/>
      <c r="E7" s="245"/>
      <c r="F7" s="245"/>
      <c r="G7" s="245"/>
      <c r="H7" s="10"/>
    </row>
    <row r="8" spans="1:8" ht="9" customHeight="1" x14ac:dyDescent="0.3">
      <c r="A8" s="10"/>
      <c r="B8" s="10"/>
      <c r="C8" s="10"/>
      <c r="D8" s="10"/>
      <c r="E8" s="10"/>
      <c r="F8" s="10"/>
      <c r="G8" s="10"/>
      <c r="H8" s="10"/>
    </row>
    <row r="9" spans="1:8" ht="19.5" customHeight="1" x14ac:dyDescent="0.3">
      <c r="A9" s="218" t="s">
        <v>13</v>
      </c>
      <c r="B9" s="218"/>
      <c r="C9" s="218"/>
      <c r="D9" s="218"/>
      <c r="E9" s="218"/>
      <c r="F9" s="218"/>
      <c r="G9" s="15"/>
      <c r="H9" s="15"/>
    </row>
    <row r="10" spans="1:8" ht="19.5" customHeight="1" x14ac:dyDescent="0.3">
      <c r="A10" s="19"/>
      <c r="B10" s="19"/>
      <c r="C10" s="19"/>
      <c r="D10" s="19"/>
      <c r="E10" s="19"/>
      <c r="F10" s="19"/>
      <c r="G10" s="25"/>
      <c r="H10" s="25"/>
    </row>
    <row r="11" spans="1:8" ht="19.5" customHeight="1" x14ac:dyDescent="0.3">
      <c r="A11" s="7" t="s">
        <v>2</v>
      </c>
      <c r="B11" s="16" t="s">
        <v>0</v>
      </c>
      <c r="C11" s="9">
        <v>52</v>
      </c>
    </row>
    <row r="12" spans="1:8" ht="19.5" customHeight="1" x14ac:dyDescent="0.25">
      <c r="A12" s="12" t="s">
        <v>5</v>
      </c>
      <c r="B12" s="16" t="s">
        <v>0</v>
      </c>
      <c r="C12" s="16" t="s">
        <v>62</v>
      </c>
    </row>
    <row r="13" spans="1:8" ht="19.5" customHeight="1" x14ac:dyDescent="0.25">
      <c r="A13" s="12" t="s">
        <v>6</v>
      </c>
      <c r="B13" s="16" t="s">
        <v>0</v>
      </c>
      <c r="C13" s="16">
        <v>19</v>
      </c>
    </row>
    <row r="14" spans="1:8" ht="19.5" customHeight="1" x14ac:dyDescent="0.25">
      <c r="A14" s="12" t="s">
        <v>7</v>
      </c>
      <c r="B14" s="16" t="s">
        <v>0</v>
      </c>
      <c r="C14" s="16">
        <v>18</v>
      </c>
    </row>
    <row r="15" spans="1:8" ht="19.5" customHeight="1" x14ac:dyDescent="0.25">
      <c r="A15" s="12" t="s">
        <v>8</v>
      </c>
      <c r="B15" s="16" t="s">
        <v>0</v>
      </c>
      <c r="C15" s="16" t="s">
        <v>50</v>
      </c>
    </row>
    <row r="16" spans="1:8" ht="19.5" customHeight="1" x14ac:dyDescent="0.25">
      <c r="A16" s="12" t="s">
        <v>14</v>
      </c>
      <c r="B16" s="16" t="s">
        <v>0</v>
      </c>
      <c r="C16" s="16" t="s">
        <v>74</v>
      </c>
    </row>
    <row r="17" spans="1:8" ht="19.5" customHeight="1" x14ac:dyDescent="0.3">
      <c r="A17" s="17" t="s">
        <v>1</v>
      </c>
      <c r="C17" s="34">
        <v>47</v>
      </c>
      <c r="D17" s="240" t="s">
        <v>52</v>
      </c>
      <c r="E17" s="240"/>
      <c r="F17" s="35">
        <v>0.90400000000000003</v>
      </c>
    </row>
    <row r="18" spans="1:8" ht="19.5" customHeight="1" x14ac:dyDescent="0.25">
      <c r="A18" s="3"/>
      <c r="B18" s="3"/>
      <c r="C18" s="13"/>
      <c r="D18" s="3"/>
      <c r="E18" s="3"/>
      <c r="F18" s="3"/>
      <c r="G18" s="3"/>
      <c r="H18" s="3"/>
    </row>
    <row r="19" spans="1:8" ht="19.5" customHeight="1" x14ac:dyDescent="0.3">
      <c r="A19" s="218" t="s">
        <v>15</v>
      </c>
      <c r="B19" s="218"/>
      <c r="C19" s="218"/>
      <c r="D19" s="218"/>
      <c r="E19" s="218"/>
      <c r="F19" s="218"/>
    </row>
    <row r="20" spans="1:8" ht="19.5" customHeight="1" x14ac:dyDescent="0.3">
      <c r="A20" s="19"/>
      <c r="B20" s="19"/>
      <c r="C20" s="19"/>
      <c r="D20" s="19"/>
      <c r="E20" s="19"/>
      <c r="F20" s="19"/>
    </row>
    <row r="21" spans="1:8" ht="19.5" customHeight="1" x14ac:dyDescent="0.3">
      <c r="A21" s="7" t="s">
        <v>2</v>
      </c>
      <c r="B21" s="16" t="s">
        <v>0</v>
      </c>
      <c r="C21" s="9">
        <v>33</v>
      </c>
    </row>
    <row r="22" spans="1:8" ht="19.5" customHeight="1" x14ac:dyDescent="0.25">
      <c r="A22" s="12" t="s">
        <v>5</v>
      </c>
      <c r="B22" s="16" t="s">
        <v>0</v>
      </c>
      <c r="C22" s="18">
        <v>14</v>
      </c>
    </row>
    <row r="23" spans="1:8" ht="19.5" customHeight="1" x14ac:dyDescent="0.25">
      <c r="A23" t="s">
        <v>10</v>
      </c>
      <c r="B23" s="16" t="s">
        <v>0</v>
      </c>
      <c r="C23" s="16" t="s">
        <v>49</v>
      </c>
    </row>
    <row r="24" spans="1:8" ht="19.5" customHeight="1" x14ac:dyDescent="0.25">
      <c r="A24" t="s">
        <v>7</v>
      </c>
      <c r="B24" s="16" t="s">
        <v>0</v>
      </c>
      <c r="C24" s="16" t="s">
        <v>62</v>
      </c>
    </row>
    <row r="25" spans="1:8" ht="19.5" customHeight="1" x14ac:dyDescent="0.25">
      <c r="A25" t="s">
        <v>8</v>
      </c>
      <c r="B25" s="16" t="s">
        <v>0</v>
      </c>
      <c r="C25" s="6" t="s">
        <v>47</v>
      </c>
    </row>
    <row r="26" spans="1:8" ht="19.5" customHeight="1" x14ac:dyDescent="0.25">
      <c r="A26" t="s">
        <v>14</v>
      </c>
      <c r="B26" s="16" t="s">
        <v>0</v>
      </c>
      <c r="C26" s="16" t="s">
        <v>74</v>
      </c>
    </row>
    <row r="27" spans="1:8" ht="19.5" customHeight="1" x14ac:dyDescent="0.3">
      <c r="A27" s="17" t="s">
        <v>1</v>
      </c>
      <c r="C27" s="34">
        <v>26</v>
      </c>
      <c r="D27" s="240" t="s">
        <v>52</v>
      </c>
      <c r="E27" s="240"/>
      <c r="F27" s="35">
        <v>0.78800000000000003</v>
      </c>
    </row>
    <row r="28" spans="1:8" ht="19.5" customHeight="1" x14ac:dyDescent="0.25">
      <c r="A28" s="3"/>
      <c r="B28" s="3"/>
      <c r="C28" s="13"/>
      <c r="D28" s="3"/>
      <c r="E28" s="3"/>
      <c r="F28" s="3"/>
      <c r="G28" s="3"/>
      <c r="H28" s="3"/>
    </row>
    <row r="29" spans="1:8" ht="19.5" customHeight="1" x14ac:dyDescent="0.3">
      <c r="A29" s="218" t="s">
        <v>16</v>
      </c>
      <c r="B29" s="218"/>
      <c r="C29" s="218"/>
      <c r="D29" s="218"/>
      <c r="E29" s="218"/>
      <c r="F29" s="218"/>
    </row>
    <row r="30" spans="1:8" ht="19.5" customHeight="1" x14ac:dyDescent="0.3">
      <c r="A30" s="19"/>
      <c r="B30" s="19"/>
      <c r="C30" s="19"/>
      <c r="D30" s="19"/>
      <c r="E30" s="19"/>
      <c r="F30" s="19"/>
    </row>
    <row r="31" spans="1:8" ht="19.5" customHeight="1" x14ac:dyDescent="0.3">
      <c r="A31" s="7" t="s">
        <v>2</v>
      </c>
      <c r="B31" s="16" t="s">
        <v>0</v>
      </c>
      <c r="C31" s="9">
        <v>72</v>
      </c>
    </row>
    <row r="32" spans="1:8" ht="19.5" customHeight="1" x14ac:dyDescent="0.25">
      <c r="A32" s="12" t="s">
        <v>5</v>
      </c>
      <c r="B32" s="16" t="s">
        <v>0</v>
      </c>
      <c r="C32" s="18" t="s">
        <v>50</v>
      </c>
    </row>
    <row r="33" spans="1:8" ht="19.5" customHeight="1" x14ac:dyDescent="0.25">
      <c r="A33" t="s">
        <v>10</v>
      </c>
      <c r="B33" s="16" t="s">
        <v>0</v>
      </c>
      <c r="C33" s="6">
        <v>18</v>
      </c>
    </row>
    <row r="34" spans="1:8" ht="19.5" customHeight="1" x14ac:dyDescent="0.25">
      <c r="A34" t="s">
        <v>7</v>
      </c>
      <c r="B34" s="16" t="s">
        <v>0</v>
      </c>
      <c r="C34" s="6">
        <v>18</v>
      </c>
    </row>
    <row r="35" spans="1:8" ht="19.5" customHeight="1" x14ac:dyDescent="0.25">
      <c r="A35" t="s">
        <v>8</v>
      </c>
      <c r="B35" s="16" t="s">
        <v>0</v>
      </c>
      <c r="C35" s="16" t="s">
        <v>48</v>
      </c>
    </row>
    <row r="36" spans="1:8" ht="19.5" customHeight="1" x14ac:dyDescent="0.25">
      <c r="A36" t="s">
        <v>14</v>
      </c>
      <c r="B36" s="16" t="s">
        <v>0</v>
      </c>
      <c r="C36" s="16" t="s">
        <v>74</v>
      </c>
    </row>
    <row r="37" spans="1:8" ht="19.5" customHeight="1" x14ac:dyDescent="0.3">
      <c r="A37" s="17" t="s">
        <v>1</v>
      </c>
      <c r="C37" s="34">
        <v>48</v>
      </c>
      <c r="D37" s="240" t="s">
        <v>52</v>
      </c>
      <c r="E37" s="240"/>
      <c r="F37" s="35">
        <v>0.66700000000000004</v>
      </c>
    </row>
    <row r="38" spans="1:8" ht="19.5" customHeight="1" x14ac:dyDescent="0.25">
      <c r="A38" s="3"/>
      <c r="B38" s="3"/>
      <c r="C38" s="13"/>
      <c r="D38" s="3"/>
      <c r="E38" s="3"/>
      <c r="F38" s="3"/>
      <c r="G38" s="3"/>
      <c r="H38" s="3"/>
    </row>
    <row r="39" spans="1:8" ht="18.75" x14ac:dyDescent="0.3">
      <c r="A39" s="246"/>
      <c r="B39" s="246"/>
      <c r="C39" s="246"/>
      <c r="D39" s="246"/>
      <c r="E39" s="246"/>
      <c r="F39" s="246"/>
      <c r="G39" s="246"/>
    </row>
    <row r="40" spans="1:8" x14ac:dyDescent="0.25">
      <c r="A40" s="22"/>
      <c r="B40" s="1"/>
      <c r="C40" s="21"/>
      <c r="D40" s="1"/>
      <c r="E40" s="23"/>
      <c r="F40" s="1"/>
      <c r="G40" s="1"/>
    </row>
    <row r="41" spans="1:8" x14ac:dyDescent="0.25">
      <c r="A41" s="22"/>
      <c r="B41" s="1"/>
      <c r="C41" s="21"/>
      <c r="D41" s="1"/>
      <c r="E41" s="23"/>
      <c r="F41" s="1"/>
      <c r="G41" s="1"/>
    </row>
    <row r="42" spans="1:8" x14ac:dyDescent="0.25">
      <c r="A42" s="223">
        <v>18</v>
      </c>
      <c r="B42" s="223"/>
      <c r="C42" s="223"/>
      <c r="D42" s="223"/>
      <c r="E42" s="223"/>
      <c r="F42" s="223"/>
      <c r="G42" s="223"/>
    </row>
    <row r="44" spans="1:8" ht="27" customHeight="1" x14ac:dyDescent="0.3">
      <c r="A44" s="220" t="s">
        <v>12</v>
      </c>
      <c r="B44" s="220"/>
      <c r="C44" s="220"/>
      <c r="D44" s="220"/>
      <c r="E44" s="220"/>
      <c r="F44" s="220"/>
      <c r="G44" s="220"/>
      <c r="H44" s="220"/>
    </row>
    <row r="45" spans="1:8" ht="18.75" x14ac:dyDescent="0.3">
      <c r="A45" s="246"/>
      <c r="B45" s="246"/>
      <c r="C45" s="246"/>
      <c r="D45" s="246"/>
      <c r="E45" s="246"/>
      <c r="F45" s="246"/>
      <c r="G45" s="246"/>
    </row>
    <row r="46" spans="1:8" ht="20.25" x14ac:dyDescent="0.3">
      <c r="A46" s="220" t="s">
        <v>70</v>
      </c>
      <c r="B46" s="220"/>
      <c r="C46" s="220"/>
      <c r="D46" s="220"/>
      <c r="E46" s="220"/>
      <c r="F46" s="220"/>
      <c r="G46" s="220"/>
      <c r="H46" s="220"/>
    </row>
    <row r="47" spans="1:8" ht="20.25" x14ac:dyDescent="0.3">
      <c r="A47" s="220" t="s">
        <v>9</v>
      </c>
      <c r="B47" s="220"/>
      <c r="C47" s="220"/>
      <c r="D47" s="220"/>
      <c r="E47" s="220"/>
      <c r="F47" s="220"/>
      <c r="G47" s="220"/>
      <c r="H47" s="10"/>
    </row>
    <row r="48" spans="1:8" x14ac:dyDescent="0.25">
      <c r="A48" s="245" t="s">
        <v>22</v>
      </c>
      <c r="B48" s="245"/>
      <c r="C48" s="245"/>
      <c r="D48" s="245"/>
      <c r="E48" s="245"/>
      <c r="F48" s="245"/>
      <c r="G48" s="245"/>
    </row>
    <row r="49" spans="1:8" x14ac:dyDescent="0.25">
      <c r="A49" s="3"/>
      <c r="B49" s="14"/>
      <c r="C49" s="13"/>
      <c r="D49" s="3"/>
      <c r="E49" s="3"/>
      <c r="F49" s="3"/>
      <c r="G49" s="3"/>
    </row>
    <row r="50" spans="1:8" ht="26.25" customHeight="1" x14ac:dyDescent="0.3">
      <c r="A50" s="218" t="s">
        <v>21</v>
      </c>
      <c r="B50" s="218"/>
      <c r="C50" s="218"/>
      <c r="D50" s="218"/>
      <c r="E50" s="218"/>
      <c r="F50" s="27"/>
      <c r="G50" s="27"/>
    </row>
    <row r="51" spans="1:8" ht="19.350000000000001" customHeight="1" x14ac:dyDescent="0.25">
      <c r="A51" s="22"/>
      <c r="B51" s="20"/>
      <c r="C51" s="21"/>
      <c r="D51" s="1"/>
      <c r="E51" s="24"/>
      <c r="F51" s="1"/>
      <c r="G51" s="1"/>
    </row>
    <row r="52" spans="1:8" ht="25.5" customHeight="1" x14ac:dyDescent="0.3">
      <c r="A52" s="247" t="s">
        <v>17</v>
      </c>
      <c r="B52" s="247"/>
      <c r="C52" s="247"/>
      <c r="D52" s="247"/>
      <c r="E52" s="247"/>
      <c r="F52" s="1"/>
      <c r="G52" s="1"/>
    </row>
    <row r="53" spans="1:8" ht="19.350000000000001" customHeight="1" x14ac:dyDescent="0.3">
      <c r="A53" s="7" t="s">
        <v>2</v>
      </c>
      <c r="B53" s="16" t="s">
        <v>0</v>
      </c>
      <c r="C53" s="19">
        <v>59</v>
      </c>
      <c r="D53" s="1"/>
      <c r="E53" s="1"/>
      <c r="F53" s="1"/>
      <c r="G53" s="1"/>
      <c r="H53" s="3"/>
    </row>
    <row r="54" spans="1:8" ht="19.350000000000001" customHeight="1" x14ac:dyDescent="0.3">
      <c r="A54" s="26" t="s">
        <v>18</v>
      </c>
      <c r="B54" s="16" t="s">
        <v>0</v>
      </c>
      <c r="C54" s="9">
        <v>26</v>
      </c>
      <c r="D54" s="240" t="s">
        <v>52</v>
      </c>
      <c r="E54" s="240"/>
      <c r="F54" s="52">
        <v>0.44</v>
      </c>
    </row>
    <row r="55" spans="1:8" ht="19.350000000000001" customHeight="1" x14ac:dyDescent="0.25">
      <c r="A55" s="3"/>
      <c r="B55" s="3"/>
      <c r="C55" s="13"/>
      <c r="D55" s="3"/>
      <c r="E55" s="13"/>
      <c r="F55" s="3"/>
      <c r="G55" s="3"/>
    </row>
    <row r="56" spans="1:8" ht="26.25" customHeight="1" x14ac:dyDescent="0.3">
      <c r="A56" s="244" t="s">
        <v>19</v>
      </c>
      <c r="B56" s="244"/>
      <c r="C56" s="244"/>
      <c r="D56" s="244"/>
      <c r="E56" s="244"/>
    </row>
    <row r="57" spans="1:8" ht="19.350000000000001" customHeight="1" x14ac:dyDescent="0.3">
      <c r="A57" s="7" t="s">
        <v>2</v>
      </c>
      <c r="B57" s="16" t="s">
        <v>0</v>
      </c>
      <c r="C57" s="9">
        <v>31</v>
      </c>
      <c r="D57" s="36"/>
      <c r="E57" s="9"/>
    </row>
    <row r="58" spans="1:8" ht="19.350000000000001" customHeight="1" x14ac:dyDescent="0.3">
      <c r="A58" t="s">
        <v>18</v>
      </c>
      <c r="B58" s="16" t="s">
        <v>0</v>
      </c>
      <c r="C58" s="45">
        <v>26</v>
      </c>
      <c r="D58" s="240" t="s">
        <v>52</v>
      </c>
      <c r="E58" s="240"/>
      <c r="F58" s="52">
        <v>0.84</v>
      </c>
    </row>
    <row r="59" spans="1:8" ht="19.350000000000001" customHeight="1" x14ac:dyDescent="0.25">
      <c r="A59" s="3"/>
      <c r="B59" s="3"/>
      <c r="C59" s="13"/>
      <c r="D59" s="3"/>
      <c r="E59" s="13"/>
      <c r="F59" s="3"/>
      <c r="G59" s="3"/>
    </row>
    <row r="60" spans="1:8" ht="25.5" customHeight="1" x14ac:dyDescent="0.3">
      <c r="A60" s="244" t="s">
        <v>20</v>
      </c>
      <c r="B60" s="244"/>
      <c r="C60" s="244"/>
      <c r="D60" s="244"/>
      <c r="E60" s="244"/>
    </row>
    <row r="61" spans="1:8" ht="19.350000000000001" customHeight="1" x14ac:dyDescent="0.3">
      <c r="A61" s="7" t="s">
        <v>2</v>
      </c>
      <c r="B61" s="16" t="s">
        <v>0</v>
      </c>
      <c r="C61" s="9">
        <v>80</v>
      </c>
      <c r="D61" s="36"/>
      <c r="E61" s="9"/>
    </row>
    <row r="62" spans="1:8" ht="19.350000000000001" customHeight="1" x14ac:dyDescent="0.3">
      <c r="A62" t="s">
        <v>18</v>
      </c>
      <c r="B62" s="16" t="s">
        <v>0</v>
      </c>
      <c r="C62" s="45">
        <v>68</v>
      </c>
      <c r="D62" s="240" t="s">
        <v>52</v>
      </c>
      <c r="E62" s="240"/>
      <c r="F62" s="52">
        <v>0.85</v>
      </c>
    </row>
    <row r="63" spans="1:8" ht="19.350000000000001" customHeight="1" x14ac:dyDescent="0.25">
      <c r="A63" s="3"/>
      <c r="B63" s="3"/>
      <c r="C63" s="13"/>
      <c r="D63" s="3"/>
      <c r="E63" s="13"/>
      <c r="F63" s="3"/>
      <c r="G63" s="3"/>
    </row>
    <row r="64" spans="1:8" ht="19.350000000000001" customHeight="1" x14ac:dyDescent="0.25">
      <c r="A64" s="5"/>
      <c r="B64" s="5"/>
      <c r="C64" s="28"/>
      <c r="D64" s="5"/>
      <c r="E64" s="28"/>
      <c r="F64" s="5"/>
      <c r="G64" s="5"/>
    </row>
    <row r="65" spans="1:7" ht="19.350000000000001" customHeight="1" x14ac:dyDescent="0.25">
      <c r="A65" s="1"/>
      <c r="B65" s="1"/>
      <c r="C65" s="2"/>
      <c r="D65" s="1"/>
      <c r="E65" s="2"/>
      <c r="F65" s="1"/>
      <c r="G65" s="1"/>
    </row>
    <row r="66" spans="1:7" ht="19.350000000000001" customHeight="1" x14ac:dyDescent="0.25">
      <c r="A66" s="1"/>
      <c r="B66" s="1"/>
      <c r="C66" s="2"/>
      <c r="D66" s="1"/>
      <c r="E66" s="2"/>
      <c r="F66" s="1"/>
      <c r="G66" s="1"/>
    </row>
    <row r="67" spans="1:7" ht="19.350000000000001" customHeight="1" x14ac:dyDescent="0.25">
      <c r="A67" s="1"/>
      <c r="B67" s="1"/>
      <c r="C67" s="2"/>
      <c r="D67" s="1"/>
      <c r="E67" s="2"/>
      <c r="F67" s="1"/>
      <c r="G67" s="1"/>
    </row>
    <row r="68" spans="1:7" ht="19.350000000000001" customHeight="1" x14ac:dyDescent="0.25">
      <c r="A68" s="1"/>
      <c r="B68" s="1"/>
      <c r="C68" s="2"/>
      <c r="D68" s="1"/>
      <c r="E68" s="2"/>
      <c r="F68" s="1"/>
      <c r="G68" s="1"/>
    </row>
    <row r="69" spans="1:7" ht="19.350000000000001" customHeight="1" x14ac:dyDescent="0.25">
      <c r="A69" s="1"/>
      <c r="B69" s="1"/>
      <c r="C69" s="2"/>
      <c r="D69" s="1"/>
      <c r="E69" s="2"/>
      <c r="F69" s="1"/>
      <c r="G69" s="1"/>
    </row>
    <row r="70" spans="1:7" ht="19.350000000000001" customHeight="1" x14ac:dyDescent="0.25">
      <c r="A70" s="1"/>
      <c r="B70" s="1"/>
      <c r="C70" s="2"/>
      <c r="D70" s="1"/>
      <c r="E70" s="2"/>
      <c r="F70" s="1"/>
      <c r="G70" s="1"/>
    </row>
    <row r="71" spans="1:7" ht="19.350000000000001" customHeight="1" x14ac:dyDescent="0.25">
      <c r="A71" s="1"/>
      <c r="B71" s="1"/>
      <c r="C71" s="2"/>
      <c r="D71" s="1"/>
      <c r="E71" s="2"/>
      <c r="F71" s="1"/>
      <c r="G71" s="1"/>
    </row>
    <row r="72" spans="1:7" ht="19.350000000000001" customHeight="1" x14ac:dyDescent="0.25">
      <c r="A72" s="1"/>
      <c r="B72" s="1"/>
      <c r="C72" s="2"/>
      <c r="D72" s="1"/>
      <c r="E72" s="2"/>
      <c r="F72" s="1"/>
      <c r="G72" s="1"/>
    </row>
    <row r="73" spans="1:7" ht="19.350000000000001" customHeight="1" x14ac:dyDescent="0.25">
      <c r="A73" s="1"/>
      <c r="B73" s="1"/>
      <c r="C73" s="2"/>
      <c r="D73" s="1"/>
      <c r="E73" s="2"/>
      <c r="F73" s="1"/>
      <c r="G73" s="1"/>
    </row>
    <row r="74" spans="1:7" ht="19.350000000000001" customHeight="1" x14ac:dyDescent="0.25">
      <c r="A74" s="1"/>
      <c r="B74" s="1"/>
      <c r="C74" s="2"/>
      <c r="D74" s="1"/>
      <c r="E74" s="2"/>
      <c r="F74" s="1"/>
      <c r="G74" s="1"/>
    </row>
    <row r="75" spans="1:7" ht="19.350000000000001" customHeight="1" x14ac:dyDescent="0.25">
      <c r="A75" s="1"/>
      <c r="B75" s="1"/>
      <c r="C75" s="2"/>
      <c r="D75" s="1"/>
      <c r="E75" s="2"/>
      <c r="F75" s="1"/>
      <c r="G75" s="1"/>
    </row>
    <row r="76" spans="1:7" ht="19.350000000000001" customHeight="1" x14ac:dyDescent="0.25">
      <c r="A76" s="1"/>
      <c r="B76" s="1"/>
      <c r="C76" s="2"/>
      <c r="D76" s="1"/>
      <c r="E76" s="2"/>
      <c r="F76" s="1"/>
      <c r="G76" s="1"/>
    </row>
    <row r="77" spans="1:7" ht="19.350000000000001" customHeight="1" x14ac:dyDescent="0.25">
      <c r="A77" s="1"/>
      <c r="B77" s="1"/>
      <c r="C77" s="2"/>
      <c r="D77" s="1"/>
      <c r="E77" s="2"/>
      <c r="F77" s="1"/>
      <c r="G77" s="1"/>
    </row>
    <row r="78" spans="1:7" ht="19.350000000000001" customHeight="1" x14ac:dyDescent="0.25">
      <c r="A78" s="1"/>
      <c r="B78" s="1"/>
      <c r="C78" s="2"/>
      <c r="D78" s="1"/>
      <c r="E78" s="2"/>
      <c r="F78" s="1"/>
      <c r="G78" s="1"/>
    </row>
    <row r="79" spans="1:7" ht="19.350000000000001" customHeight="1" x14ac:dyDescent="0.25">
      <c r="A79" s="1"/>
      <c r="B79" s="1"/>
      <c r="C79" s="2"/>
      <c r="D79" s="1"/>
      <c r="E79" s="2"/>
      <c r="F79" s="1"/>
      <c r="G79" s="1"/>
    </row>
    <row r="80" spans="1:7" ht="19.350000000000001" customHeight="1" x14ac:dyDescent="0.25">
      <c r="A80" s="223">
        <v>19</v>
      </c>
      <c r="B80" s="223"/>
      <c r="C80" s="223"/>
      <c r="D80" s="223"/>
      <c r="E80" s="223"/>
      <c r="F80" s="223"/>
      <c r="G80" s="223"/>
    </row>
    <row r="82" spans="1:8" ht="20.25" x14ac:dyDescent="0.3">
      <c r="A82" s="220" t="s">
        <v>12</v>
      </c>
      <c r="B82" s="220"/>
      <c r="C82" s="220"/>
      <c r="D82" s="220"/>
      <c r="E82" s="220"/>
      <c r="F82" s="220"/>
      <c r="G82" s="220"/>
      <c r="H82" s="220"/>
    </row>
    <row r="84" spans="1:8" ht="20.25" x14ac:dyDescent="0.3">
      <c r="A84" s="220" t="s">
        <v>70</v>
      </c>
      <c r="B84" s="220"/>
      <c r="C84" s="220"/>
      <c r="D84" s="220"/>
      <c r="E84" s="220"/>
      <c r="F84" s="220"/>
      <c r="G84" s="220"/>
      <c r="H84" s="220"/>
    </row>
    <row r="85" spans="1:8" ht="20.25" x14ac:dyDescent="0.3">
      <c r="A85" s="220" t="s">
        <v>9</v>
      </c>
      <c r="B85" s="220"/>
      <c r="C85" s="220"/>
      <c r="D85" s="220"/>
      <c r="E85" s="220"/>
      <c r="F85" s="220"/>
      <c r="G85" s="220"/>
      <c r="H85" s="10"/>
    </row>
    <row r="86" spans="1:8" ht="20.25" x14ac:dyDescent="0.3">
      <c r="A86" s="243" t="s">
        <v>23</v>
      </c>
      <c r="B86" s="243"/>
      <c r="C86" s="243"/>
      <c r="D86" s="243"/>
      <c r="E86" s="243"/>
      <c r="F86" s="243"/>
      <c r="G86" s="243"/>
      <c r="H86" s="10"/>
    </row>
    <row r="87" spans="1:8" ht="39.950000000000003" customHeight="1" x14ac:dyDescent="0.3">
      <c r="A87" s="241" t="s">
        <v>26</v>
      </c>
      <c r="B87" s="241"/>
      <c r="C87" s="241"/>
      <c r="D87" s="241"/>
      <c r="E87" s="241"/>
      <c r="F87" s="241"/>
      <c r="G87" s="10"/>
      <c r="H87" s="10"/>
    </row>
    <row r="88" spans="1:8" ht="20.25" x14ac:dyDescent="0.3">
      <c r="A88" s="222" t="s">
        <v>53</v>
      </c>
      <c r="B88" s="222"/>
      <c r="C88" s="222"/>
      <c r="D88" s="222"/>
      <c r="E88" s="222"/>
      <c r="F88" s="222"/>
      <c r="G88" s="15"/>
      <c r="H88" s="15"/>
    </row>
    <row r="89" spans="1:8" ht="20.25" x14ac:dyDescent="0.3">
      <c r="A89" s="19"/>
      <c r="B89" s="19"/>
      <c r="C89" s="19"/>
      <c r="D89" s="19"/>
      <c r="E89" s="19"/>
      <c r="F89" s="19"/>
      <c r="G89" s="25"/>
      <c r="H89" s="25"/>
    </row>
    <row r="90" spans="1:8" ht="18.75" x14ac:dyDescent="0.3">
      <c r="A90" s="7" t="s">
        <v>2</v>
      </c>
      <c r="B90" s="16" t="s">
        <v>0</v>
      </c>
      <c r="C90" s="9">
        <v>37</v>
      </c>
    </row>
    <row r="91" spans="1:8" x14ac:dyDescent="0.25">
      <c r="A91" s="12" t="s">
        <v>5</v>
      </c>
      <c r="B91" s="16" t="s">
        <v>0</v>
      </c>
      <c r="C91" s="16" t="s">
        <v>57</v>
      </c>
    </row>
    <row r="92" spans="1:8" x14ac:dyDescent="0.25">
      <c r="A92" s="12" t="s">
        <v>6</v>
      </c>
      <c r="B92" s="16" t="s">
        <v>0</v>
      </c>
      <c r="C92" s="16" t="s">
        <v>48</v>
      </c>
    </row>
    <row r="93" spans="1:8" x14ac:dyDescent="0.25">
      <c r="A93" s="12" t="s">
        <v>7</v>
      </c>
      <c r="B93" s="16" t="s">
        <v>0</v>
      </c>
      <c r="C93" s="16">
        <v>15</v>
      </c>
    </row>
    <row r="94" spans="1:8" x14ac:dyDescent="0.25">
      <c r="A94" s="12" t="s">
        <v>8</v>
      </c>
      <c r="B94" s="16" t="s">
        <v>0</v>
      </c>
      <c r="C94" s="16" t="s">
        <v>48</v>
      </c>
    </row>
    <row r="95" spans="1:8" x14ac:dyDescent="0.25">
      <c r="A95" s="12" t="s">
        <v>25</v>
      </c>
      <c r="B95" s="16" t="s">
        <v>0</v>
      </c>
      <c r="C95" s="16" t="s">
        <v>0</v>
      </c>
    </row>
    <row r="96" spans="1:8" x14ac:dyDescent="0.25">
      <c r="A96" s="12" t="s">
        <v>14</v>
      </c>
      <c r="B96" s="16" t="s">
        <v>0</v>
      </c>
      <c r="C96" s="16" t="s">
        <v>62</v>
      </c>
    </row>
    <row r="97" spans="1:8" ht="27.95" customHeight="1" x14ac:dyDescent="0.3">
      <c r="A97" s="17" t="s">
        <v>1</v>
      </c>
      <c r="C97" s="34">
        <v>33</v>
      </c>
      <c r="D97" s="240" t="s">
        <v>52</v>
      </c>
      <c r="E97" s="240"/>
      <c r="F97" s="35">
        <v>0.89100000000000001</v>
      </c>
    </row>
    <row r="98" spans="1:8" ht="21" customHeight="1" x14ac:dyDescent="0.25">
      <c r="A98" s="3"/>
      <c r="B98" s="3"/>
      <c r="C98" s="13"/>
      <c r="D98" s="3" t="s">
        <v>3</v>
      </c>
      <c r="E98" s="3"/>
      <c r="F98" s="3"/>
      <c r="G98" s="3"/>
      <c r="H98" s="3"/>
    </row>
    <row r="99" spans="1:8" ht="39.950000000000003" customHeight="1" x14ac:dyDescent="0.3">
      <c r="A99" s="242" t="s">
        <v>27</v>
      </c>
      <c r="B99" s="242"/>
      <c r="C99" s="242"/>
      <c r="D99" s="242"/>
      <c r="E99" s="242"/>
      <c r="F99" s="242"/>
      <c r="G99" s="8"/>
      <c r="H99" s="1"/>
    </row>
    <row r="100" spans="1:8" x14ac:dyDescent="0.25">
      <c r="A100" s="222" t="s">
        <v>54</v>
      </c>
      <c r="B100" s="222"/>
      <c r="C100" s="222"/>
      <c r="D100" s="222"/>
      <c r="E100" s="222"/>
      <c r="F100" s="222"/>
    </row>
    <row r="101" spans="1:8" ht="18.75" x14ac:dyDescent="0.3">
      <c r="A101" s="19"/>
      <c r="B101" s="19"/>
      <c r="C101" s="19"/>
      <c r="D101" s="19"/>
      <c r="E101" s="19"/>
      <c r="F101" s="19"/>
    </row>
    <row r="102" spans="1:8" ht="18.75" x14ac:dyDescent="0.3">
      <c r="A102" s="7" t="s">
        <v>2</v>
      </c>
      <c r="B102" s="16" t="s">
        <v>0</v>
      </c>
      <c r="C102" s="9">
        <v>53</v>
      </c>
    </row>
    <row r="103" spans="1:8" ht="27.95" customHeight="1" x14ac:dyDescent="0.3">
      <c r="A103" s="12" t="s">
        <v>18</v>
      </c>
      <c r="B103" s="16" t="s">
        <v>0</v>
      </c>
      <c r="C103" s="46">
        <v>36</v>
      </c>
      <c r="D103" s="240" t="s">
        <v>52</v>
      </c>
      <c r="E103" s="240"/>
      <c r="F103" s="52">
        <v>0.68</v>
      </c>
    </row>
    <row r="104" spans="1:8" ht="21" customHeight="1" x14ac:dyDescent="0.25">
      <c r="A104" s="3"/>
      <c r="B104" s="3"/>
      <c r="C104" s="13"/>
      <c r="D104" s="3"/>
      <c r="E104" s="3"/>
      <c r="F104" s="3"/>
      <c r="G104" s="3"/>
      <c r="H104" s="3"/>
    </row>
  </sheetData>
  <mergeCells count="36">
    <mergeCell ref="A1:G1"/>
    <mergeCell ref="A42:G42"/>
    <mergeCell ref="A80:G80"/>
    <mergeCell ref="A39:G39"/>
    <mergeCell ref="D17:E17"/>
    <mergeCell ref="D27:E27"/>
    <mergeCell ref="D37:E37"/>
    <mergeCell ref="A3:H3"/>
    <mergeCell ref="A5:H5"/>
    <mergeCell ref="A6:G6"/>
    <mergeCell ref="A52:E52"/>
    <mergeCell ref="A7:G7"/>
    <mergeCell ref="A9:F9"/>
    <mergeCell ref="A19:F19"/>
    <mergeCell ref="A29:F29"/>
    <mergeCell ref="A46:H46"/>
    <mergeCell ref="D58:E58"/>
    <mergeCell ref="A86:G86"/>
    <mergeCell ref="D62:E62"/>
    <mergeCell ref="A60:E60"/>
    <mergeCell ref="A44:H44"/>
    <mergeCell ref="A47:G47"/>
    <mergeCell ref="A48:G48"/>
    <mergeCell ref="A50:E50"/>
    <mergeCell ref="A45:G45"/>
    <mergeCell ref="A56:E56"/>
    <mergeCell ref="D54:E54"/>
    <mergeCell ref="D103:E103"/>
    <mergeCell ref="A100:F100"/>
    <mergeCell ref="A82:H82"/>
    <mergeCell ref="A84:H84"/>
    <mergeCell ref="A85:G85"/>
    <mergeCell ref="A87:F87"/>
    <mergeCell ref="A88:F88"/>
    <mergeCell ref="A99:F99"/>
    <mergeCell ref="D97:E97"/>
  </mergeCells>
  <phoneticPr fontId="12" type="noConversion"/>
  <pageMargins left="0.75" right="0.75" top="0.5" bottom="1" header="0.5" footer="0.5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"/>
  <sheetViews>
    <sheetView workbookViewId="0">
      <selection activeCell="A5" sqref="A5"/>
    </sheetView>
  </sheetViews>
  <sheetFormatPr defaultRowHeight="15.75" x14ac:dyDescent="0.25"/>
  <cols>
    <col min="1" max="1" width="22" customWidth="1"/>
    <col min="2" max="2" width="10.25" customWidth="1"/>
    <col min="3" max="3" width="9.875" customWidth="1"/>
    <col min="4" max="4" width="11.5" customWidth="1"/>
    <col min="5" max="5" width="19.125" customWidth="1"/>
    <col min="6" max="6" width="2.25" customWidth="1"/>
    <col min="7" max="7" width="10.25" customWidth="1"/>
    <col min="8" max="8" width="9" hidden="1" customWidth="1"/>
    <col min="9" max="9" width="0.75" customWidth="1"/>
  </cols>
  <sheetData>
    <row r="1" spans="1:8" ht="33" customHeight="1" x14ac:dyDescent="0.25">
      <c r="A1" s="223"/>
      <c r="B1" s="223"/>
      <c r="C1" s="223"/>
      <c r="D1" s="223"/>
      <c r="E1" s="223"/>
      <c r="F1" s="223"/>
      <c r="G1" s="223"/>
    </row>
    <row r="2" spans="1:8" ht="20.25" customHeight="1" x14ac:dyDescent="0.3">
      <c r="A2" s="220" t="s">
        <v>12</v>
      </c>
      <c r="B2" s="220"/>
      <c r="C2" s="220"/>
      <c r="D2" s="220"/>
      <c r="E2" s="220"/>
      <c r="F2" s="220"/>
      <c r="G2" s="220"/>
      <c r="H2" s="220"/>
    </row>
    <row r="3" spans="1:8" ht="27" customHeight="1" x14ac:dyDescent="0.3">
      <c r="A3" s="220" t="s">
        <v>129</v>
      </c>
      <c r="B3" s="220"/>
      <c r="C3" s="220"/>
      <c r="D3" s="220"/>
      <c r="E3" s="220"/>
      <c r="F3" s="220"/>
      <c r="G3" s="220"/>
      <c r="H3" s="220"/>
    </row>
    <row r="4" spans="1:8" ht="29.25" customHeight="1" x14ac:dyDescent="0.3">
      <c r="A4" s="220" t="s">
        <v>9</v>
      </c>
      <c r="B4" s="220"/>
      <c r="C4" s="220"/>
      <c r="D4" s="220"/>
      <c r="E4" s="220"/>
      <c r="F4" s="220"/>
      <c r="G4" s="220"/>
      <c r="H4" s="10"/>
    </row>
    <row r="5" spans="1:8" ht="15" customHeight="1" x14ac:dyDescent="0.3">
      <c r="A5" s="10"/>
      <c r="B5" s="10"/>
      <c r="C5" s="10"/>
      <c r="D5" s="10"/>
      <c r="E5" s="10"/>
      <c r="F5" s="10"/>
      <c r="G5" s="10"/>
      <c r="H5" s="10"/>
    </row>
    <row r="6" spans="1:8" ht="27" customHeight="1" x14ac:dyDescent="0.3">
      <c r="A6" s="218" t="s">
        <v>77</v>
      </c>
      <c r="B6" s="218"/>
      <c r="C6" s="218"/>
      <c r="D6" s="218"/>
      <c r="E6" s="218"/>
      <c r="F6" s="218"/>
      <c r="G6" s="218"/>
    </row>
    <row r="7" spans="1:8" ht="18" customHeight="1" x14ac:dyDescent="0.25">
      <c r="A7" s="54"/>
      <c r="B7" s="47"/>
      <c r="C7" s="47"/>
      <c r="D7" s="47"/>
      <c r="E7" s="47"/>
      <c r="F7" s="3"/>
      <c r="G7" s="3"/>
    </row>
    <row r="8" spans="1:8" ht="30.75" customHeight="1" x14ac:dyDescent="0.25">
      <c r="A8" s="31" t="s">
        <v>28</v>
      </c>
      <c r="B8" s="31" t="s">
        <v>29</v>
      </c>
      <c r="C8" s="31" t="s">
        <v>30</v>
      </c>
      <c r="D8" s="31" t="s">
        <v>31</v>
      </c>
      <c r="E8" s="7" t="s">
        <v>2</v>
      </c>
      <c r="F8" s="16" t="s">
        <v>0</v>
      </c>
      <c r="G8" s="11">
        <v>56</v>
      </c>
    </row>
    <row r="9" spans="1:8" ht="30" customHeight="1" x14ac:dyDescent="0.25">
      <c r="A9" s="32" t="s">
        <v>4</v>
      </c>
      <c r="B9" s="39">
        <v>56</v>
      </c>
      <c r="C9" s="39">
        <v>50</v>
      </c>
      <c r="D9" s="40">
        <f>C9/B9</f>
        <v>0.8928571428571429</v>
      </c>
      <c r="E9" s="26" t="s">
        <v>18</v>
      </c>
      <c r="F9" s="16" t="s">
        <v>0</v>
      </c>
      <c r="G9" s="6">
        <v>25</v>
      </c>
    </row>
    <row r="10" spans="1:8" ht="30" customHeight="1" x14ac:dyDescent="0.25">
      <c r="A10" s="32" t="s">
        <v>40</v>
      </c>
      <c r="B10" s="39">
        <v>22</v>
      </c>
      <c r="C10" s="39">
        <v>22</v>
      </c>
      <c r="D10" s="41">
        <f t="shared" ref="D10:D17" si="0">C10/B10</f>
        <v>1</v>
      </c>
      <c r="E10" s="33"/>
      <c r="F10" s="1"/>
    </row>
    <row r="11" spans="1:8" ht="30" customHeight="1" x14ac:dyDescent="0.3">
      <c r="A11" s="32" t="s">
        <v>42</v>
      </c>
      <c r="B11" s="39">
        <v>30</v>
      </c>
      <c r="C11" s="39">
        <v>21</v>
      </c>
      <c r="D11" s="41">
        <f t="shared" si="0"/>
        <v>0.7</v>
      </c>
      <c r="E11" s="33" t="s">
        <v>44</v>
      </c>
      <c r="F11" s="21" t="s">
        <v>45</v>
      </c>
      <c r="G11" s="48">
        <f>25/56</f>
        <v>0.44642857142857145</v>
      </c>
    </row>
    <row r="12" spans="1:8" ht="30" customHeight="1" x14ac:dyDescent="0.25">
      <c r="A12" s="32" t="s">
        <v>69</v>
      </c>
      <c r="B12" s="39">
        <v>4</v>
      </c>
      <c r="C12" s="39">
        <v>4</v>
      </c>
      <c r="D12" s="41">
        <f t="shared" si="0"/>
        <v>1</v>
      </c>
      <c r="E12" s="33"/>
      <c r="F12" s="1"/>
    </row>
    <row r="13" spans="1:8" ht="30" customHeight="1" x14ac:dyDescent="0.25">
      <c r="A13" s="32" t="s">
        <v>78</v>
      </c>
      <c r="B13" s="18">
        <v>55</v>
      </c>
      <c r="C13" s="39">
        <v>27</v>
      </c>
      <c r="D13" s="40">
        <f t="shared" si="0"/>
        <v>0.49090909090909091</v>
      </c>
      <c r="E13" s="33"/>
      <c r="F13" s="1"/>
    </row>
    <row r="14" spans="1:8" ht="30" customHeight="1" x14ac:dyDescent="0.25">
      <c r="A14" s="32" t="s">
        <v>79</v>
      </c>
      <c r="B14" s="18">
        <v>56</v>
      </c>
      <c r="C14" s="18">
        <v>41</v>
      </c>
      <c r="D14" s="40">
        <f t="shared" si="0"/>
        <v>0.7321428571428571</v>
      </c>
      <c r="E14" s="33"/>
      <c r="F14" s="1"/>
    </row>
    <row r="15" spans="1:8" ht="30" customHeight="1" x14ac:dyDescent="0.25">
      <c r="A15" s="32" t="s">
        <v>80</v>
      </c>
      <c r="B15" s="18">
        <v>56</v>
      </c>
      <c r="C15" s="39">
        <v>46</v>
      </c>
      <c r="D15" s="40">
        <f t="shared" si="0"/>
        <v>0.8214285714285714</v>
      </c>
      <c r="E15" s="33"/>
      <c r="F15" s="1"/>
    </row>
    <row r="16" spans="1:8" ht="30" customHeight="1" x14ac:dyDescent="0.25">
      <c r="A16" s="32" t="s">
        <v>81</v>
      </c>
      <c r="B16" s="18">
        <v>55</v>
      </c>
      <c r="C16" s="39">
        <v>47</v>
      </c>
      <c r="D16" s="40">
        <f t="shared" si="0"/>
        <v>0.8545454545454545</v>
      </c>
      <c r="E16" s="33"/>
      <c r="F16" s="1"/>
    </row>
    <row r="17" spans="1:7" ht="30" customHeight="1" x14ac:dyDescent="0.25">
      <c r="A17" s="32" t="s">
        <v>55</v>
      </c>
      <c r="B17" s="18">
        <v>56</v>
      </c>
      <c r="C17" s="39">
        <v>54</v>
      </c>
      <c r="D17" s="40">
        <f t="shared" si="0"/>
        <v>0.9642857142857143</v>
      </c>
      <c r="E17" s="33"/>
      <c r="F17" s="1"/>
    </row>
    <row r="18" spans="1:7" ht="18" customHeight="1" x14ac:dyDescent="0.25">
      <c r="A18" s="3"/>
      <c r="B18" s="3"/>
      <c r="C18" s="13"/>
      <c r="D18" s="3"/>
      <c r="E18" s="13"/>
      <c r="F18" s="3"/>
      <c r="G18" s="3"/>
    </row>
    <row r="19" spans="1:7" ht="10.5" customHeight="1" x14ac:dyDescent="0.25"/>
  </sheetData>
  <mergeCells count="5">
    <mergeCell ref="A1:G1"/>
    <mergeCell ref="A6:G6"/>
    <mergeCell ref="A2:H2"/>
    <mergeCell ref="A3:H3"/>
    <mergeCell ref="A4:G4"/>
  </mergeCells>
  <phoneticPr fontId="12" type="noConversion"/>
  <pageMargins left="0.75" right="0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"/>
  <sheetViews>
    <sheetView workbookViewId="0">
      <selection activeCell="D10" sqref="D10"/>
    </sheetView>
  </sheetViews>
  <sheetFormatPr defaultRowHeight="15.75" x14ac:dyDescent="0.25"/>
  <cols>
    <col min="1" max="1" width="22" customWidth="1"/>
    <col min="2" max="5" width="18.625" customWidth="1"/>
    <col min="7" max="7" width="9.125" customWidth="1"/>
  </cols>
  <sheetData>
    <row r="1" spans="1:5" x14ac:dyDescent="0.25">
      <c r="A1" s="223"/>
      <c r="B1" s="223"/>
      <c r="C1" s="223"/>
      <c r="D1" s="223"/>
      <c r="E1" s="223"/>
    </row>
    <row r="2" spans="1:5" ht="30" x14ac:dyDescent="0.4">
      <c r="A2" s="248" t="s">
        <v>131</v>
      </c>
      <c r="B2" s="248"/>
      <c r="C2" s="248"/>
      <c r="D2" s="248"/>
      <c r="E2" s="248"/>
    </row>
    <row r="3" spans="1:5" ht="45.75" customHeight="1" x14ac:dyDescent="0.45">
      <c r="A3" s="249" t="s">
        <v>132</v>
      </c>
      <c r="B3" s="249"/>
      <c r="C3" s="249"/>
      <c r="D3" s="249"/>
      <c r="E3" s="249"/>
    </row>
    <row r="4" spans="1:5" s="1" customFormat="1" ht="9" customHeight="1" x14ac:dyDescent="0.3">
      <c r="A4" s="25"/>
      <c r="B4" s="25"/>
      <c r="C4" s="25"/>
      <c r="D4" s="25"/>
      <c r="E4" s="25"/>
    </row>
    <row r="5" spans="1:5" ht="19.5" customHeight="1" x14ac:dyDescent="0.3">
      <c r="A5" s="60"/>
      <c r="B5" s="60"/>
      <c r="C5" s="60"/>
      <c r="D5" s="60"/>
      <c r="E5" s="60"/>
    </row>
    <row r="6" spans="1:5" ht="24" customHeight="1" x14ac:dyDescent="0.35">
      <c r="A6" s="61"/>
      <c r="B6" s="62" t="s">
        <v>136</v>
      </c>
      <c r="C6" s="62" t="s">
        <v>139</v>
      </c>
      <c r="D6" s="62" t="s">
        <v>138</v>
      </c>
      <c r="E6" s="62" t="s">
        <v>137</v>
      </c>
    </row>
    <row r="7" spans="1:5" ht="24" customHeight="1" x14ac:dyDescent="0.35">
      <c r="A7" s="63"/>
      <c r="B7" s="64"/>
      <c r="C7" s="64"/>
      <c r="D7" s="64"/>
      <c r="E7" s="64"/>
    </row>
    <row r="8" spans="1:5" ht="39.950000000000003" customHeight="1" x14ac:dyDescent="0.3">
      <c r="A8" s="68" t="s">
        <v>133</v>
      </c>
      <c r="B8" s="58">
        <v>60</v>
      </c>
      <c r="C8" s="58">
        <v>76</v>
      </c>
      <c r="D8" s="59">
        <v>51</v>
      </c>
      <c r="E8" s="59">
        <v>30</v>
      </c>
    </row>
    <row r="9" spans="1:5" ht="39.950000000000003" customHeight="1" x14ac:dyDescent="0.3">
      <c r="A9" s="68" t="s">
        <v>134</v>
      </c>
      <c r="B9" s="58">
        <v>56</v>
      </c>
      <c r="C9" s="58">
        <v>70</v>
      </c>
      <c r="D9" s="59">
        <v>44</v>
      </c>
      <c r="E9" s="59">
        <v>22</v>
      </c>
    </row>
    <row r="10" spans="1:5" ht="39.950000000000003" customHeight="1" x14ac:dyDescent="0.35">
      <c r="A10" s="68" t="s">
        <v>44</v>
      </c>
      <c r="B10" s="69">
        <v>0.93300000000000005</v>
      </c>
      <c r="C10" s="69">
        <v>0.92100000000000004</v>
      </c>
      <c r="D10" s="70">
        <v>0.86299999999999999</v>
      </c>
      <c r="E10" s="70">
        <v>0.73299999999999998</v>
      </c>
    </row>
    <row r="11" spans="1:5" ht="39.950000000000003" customHeight="1" x14ac:dyDescent="0.3">
      <c r="A11" s="68" t="s">
        <v>135</v>
      </c>
      <c r="B11" s="58">
        <v>5</v>
      </c>
      <c r="C11" s="58">
        <v>18</v>
      </c>
      <c r="D11" s="59">
        <v>3</v>
      </c>
      <c r="E11" s="59">
        <v>14</v>
      </c>
    </row>
    <row r="12" spans="1:5" ht="39.950000000000003" customHeight="1" x14ac:dyDescent="0.3">
      <c r="A12" s="68" t="s">
        <v>10</v>
      </c>
      <c r="B12" s="58">
        <v>15</v>
      </c>
      <c r="C12" s="58">
        <v>22</v>
      </c>
      <c r="D12" s="59">
        <v>11</v>
      </c>
      <c r="E12" s="59">
        <v>33</v>
      </c>
    </row>
    <row r="13" spans="1:5" ht="39.950000000000003" customHeight="1" x14ac:dyDescent="0.3">
      <c r="A13" s="68" t="s">
        <v>7</v>
      </c>
      <c r="B13" s="58">
        <v>21</v>
      </c>
      <c r="C13" s="58">
        <v>17</v>
      </c>
      <c r="D13" s="59">
        <v>16</v>
      </c>
      <c r="E13" s="59">
        <v>5</v>
      </c>
    </row>
    <row r="14" spans="1:5" ht="39.950000000000003" customHeight="1" x14ac:dyDescent="0.3">
      <c r="A14" s="68" t="s">
        <v>8</v>
      </c>
      <c r="B14" s="58">
        <v>13</v>
      </c>
      <c r="C14" s="58">
        <v>12</v>
      </c>
      <c r="D14" s="59">
        <v>6</v>
      </c>
      <c r="E14" s="58" t="s">
        <v>0</v>
      </c>
    </row>
    <row r="15" spans="1:5" ht="35.1" customHeight="1" x14ac:dyDescent="0.3">
      <c r="A15" s="65" t="s">
        <v>14</v>
      </c>
      <c r="B15" s="66">
        <v>2</v>
      </c>
      <c r="C15" s="66">
        <v>1</v>
      </c>
      <c r="D15" s="67">
        <v>8</v>
      </c>
      <c r="E15" s="66" t="s">
        <v>0</v>
      </c>
    </row>
    <row r="16" spans="1:5" ht="24" customHeight="1" x14ac:dyDescent="0.25">
      <c r="A16" s="4"/>
      <c r="B16" s="4"/>
      <c r="C16" s="4"/>
      <c r="D16" s="4"/>
      <c r="E16" s="4"/>
    </row>
  </sheetData>
  <mergeCells count="3">
    <mergeCell ref="A1:E1"/>
    <mergeCell ref="A2:E2"/>
    <mergeCell ref="A3:E3"/>
  </mergeCells>
  <phoneticPr fontId="12" type="noConversion"/>
  <pageMargins left="1" right="0" top="0.25" bottom="0.5" header="0.5" footer="0.5"/>
  <pageSetup paperSize="9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12" sqref="B12"/>
    </sheetView>
  </sheetViews>
  <sheetFormatPr defaultRowHeight="15.75" x14ac:dyDescent="0.25"/>
  <cols>
    <col min="1" max="1" width="7.75" customWidth="1"/>
    <col min="2" max="2" width="35.5" customWidth="1"/>
    <col min="3" max="3" width="16.875" customWidth="1"/>
    <col min="4" max="4" width="22.875" customWidth="1"/>
    <col min="5" max="5" width="1.375" customWidth="1"/>
  </cols>
  <sheetData>
    <row r="1" spans="1:4" ht="20.25" x14ac:dyDescent="0.3">
      <c r="A1" s="220" t="s">
        <v>180</v>
      </c>
      <c r="B1" s="220"/>
      <c r="C1" s="220"/>
      <c r="D1" s="220"/>
    </row>
    <row r="2" spans="1:4" ht="24.75" customHeight="1" x14ac:dyDescent="0.3">
      <c r="A2" s="220" t="s">
        <v>181</v>
      </c>
      <c r="B2" s="220"/>
      <c r="C2" s="220"/>
      <c r="D2" s="220"/>
    </row>
    <row r="3" spans="1:4" ht="27" customHeight="1" x14ac:dyDescent="0.3">
      <c r="A3" s="220" t="s">
        <v>182</v>
      </c>
      <c r="B3" s="220"/>
      <c r="C3" s="220"/>
      <c r="D3" s="220"/>
    </row>
    <row r="4" spans="1:4" ht="30" x14ac:dyDescent="0.4">
      <c r="A4" s="248" t="s">
        <v>183</v>
      </c>
      <c r="B4" s="248"/>
      <c r="C4" s="248"/>
      <c r="D4" s="248"/>
    </row>
    <row r="5" spans="1:4" ht="27.75" customHeight="1" x14ac:dyDescent="0.3">
      <c r="A5" s="250">
        <v>40040</v>
      </c>
      <c r="B5" s="250"/>
      <c r="C5" s="250"/>
      <c r="D5" s="250"/>
    </row>
    <row r="6" spans="1:4" ht="31.5" customHeight="1" x14ac:dyDescent="0.3">
      <c r="A6" s="94" t="s">
        <v>184</v>
      </c>
      <c r="B6" s="94" t="s">
        <v>185</v>
      </c>
      <c r="C6" s="94" t="s">
        <v>186</v>
      </c>
      <c r="D6" s="94" t="s">
        <v>187</v>
      </c>
    </row>
    <row r="7" spans="1:4" ht="24.95" customHeight="1" x14ac:dyDescent="0.25">
      <c r="A7" s="93"/>
      <c r="B7" s="93"/>
      <c r="C7" s="93"/>
      <c r="D7" s="93"/>
    </row>
    <row r="8" spans="1:4" ht="24.95" customHeight="1" x14ac:dyDescent="0.25">
      <c r="A8" s="93"/>
      <c r="B8" s="93"/>
      <c r="C8" s="93"/>
      <c r="D8" s="93"/>
    </row>
    <row r="9" spans="1:4" ht="24.95" customHeight="1" x14ac:dyDescent="0.25">
      <c r="A9" s="93"/>
      <c r="B9" s="93"/>
      <c r="C9" s="93"/>
      <c r="D9" s="93"/>
    </row>
    <row r="10" spans="1:4" ht="24.95" customHeight="1" x14ac:dyDescent="0.25">
      <c r="A10" s="93"/>
      <c r="B10" s="93"/>
      <c r="C10" s="93"/>
      <c r="D10" s="93"/>
    </row>
    <row r="11" spans="1:4" ht="24.95" customHeight="1" x14ac:dyDescent="0.25">
      <c r="A11" s="93"/>
      <c r="B11" s="93"/>
      <c r="C11" s="93"/>
      <c r="D11" s="93"/>
    </row>
    <row r="12" spans="1:4" ht="24.95" customHeight="1" x14ac:dyDescent="0.25">
      <c r="A12" s="93"/>
      <c r="B12" s="93"/>
      <c r="C12" s="93"/>
      <c r="D12" s="93"/>
    </row>
    <row r="13" spans="1:4" ht="24.95" customHeight="1" x14ac:dyDescent="0.25">
      <c r="A13" s="93"/>
      <c r="B13" s="93"/>
      <c r="C13" s="93"/>
      <c r="D13" s="93"/>
    </row>
    <row r="14" spans="1:4" ht="24.95" customHeight="1" x14ac:dyDescent="0.25">
      <c r="A14" s="93"/>
      <c r="B14" s="93"/>
      <c r="C14" s="93"/>
      <c r="D14" s="93"/>
    </row>
    <row r="15" spans="1:4" ht="24.95" customHeight="1" x14ac:dyDescent="0.25">
      <c r="A15" s="93"/>
      <c r="B15" s="93"/>
      <c r="C15" s="93"/>
      <c r="D15" s="93"/>
    </row>
    <row r="16" spans="1:4" ht="24.95" customHeight="1" x14ac:dyDescent="0.25">
      <c r="A16" s="93"/>
      <c r="B16" s="93"/>
      <c r="C16" s="93"/>
      <c r="D16" s="93"/>
    </row>
    <row r="17" spans="1:4" ht="24.95" customHeight="1" x14ac:dyDescent="0.25">
      <c r="A17" s="93"/>
      <c r="B17" s="93"/>
      <c r="C17" s="93"/>
      <c r="D17" s="93"/>
    </row>
    <row r="18" spans="1:4" ht="24.95" customHeight="1" x14ac:dyDescent="0.25">
      <c r="A18" s="93"/>
      <c r="B18" s="93"/>
      <c r="C18" s="93"/>
      <c r="D18" s="93"/>
    </row>
    <row r="19" spans="1:4" ht="24.95" customHeight="1" x14ac:dyDescent="0.25">
      <c r="A19" s="93"/>
      <c r="B19" s="93"/>
      <c r="C19" s="93"/>
      <c r="D19" s="93"/>
    </row>
    <row r="20" spans="1:4" ht="24.95" customHeight="1" x14ac:dyDescent="0.25">
      <c r="A20" s="93"/>
      <c r="B20" s="93"/>
      <c r="C20" s="93"/>
      <c r="D20" s="93"/>
    </row>
    <row r="21" spans="1:4" ht="24.95" customHeight="1" x14ac:dyDescent="0.25">
      <c r="A21" s="93"/>
      <c r="B21" s="93"/>
      <c r="C21" s="93"/>
      <c r="D21" s="93"/>
    </row>
    <row r="22" spans="1:4" ht="24.95" customHeight="1" x14ac:dyDescent="0.25">
      <c r="A22" s="93"/>
      <c r="B22" s="93"/>
      <c r="C22" s="93"/>
      <c r="D22" s="93"/>
    </row>
    <row r="23" spans="1:4" ht="24.95" customHeight="1" x14ac:dyDescent="0.25">
      <c r="A23" s="93"/>
      <c r="B23" s="93"/>
      <c r="C23" s="93"/>
      <c r="D23" s="93"/>
    </row>
    <row r="24" spans="1:4" ht="24.95" customHeight="1" x14ac:dyDescent="0.25">
      <c r="A24" s="93"/>
      <c r="B24" s="93"/>
      <c r="C24" s="93"/>
      <c r="D24" s="93"/>
    </row>
    <row r="25" spans="1:4" ht="24.95" customHeight="1" x14ac:dyDescent="0.25">
      <c r="A25" s="93"/>
      <c r="B25" s="93"/>
      <c r="C25" s="93"/>
      <c r="D25" s="93"/>
    </row>
    <row r="26" spans="1:4" ht="24.95" customHeight="1" x14ac:dyDescent="0.25">
      <c r="A26" s="93"/>
      <c r="B26" s="93"/>
      <c r="C26" s="93"/>
      <c r="D26" s="93"/>
    </row>
    <row r="27" spans="1:4" ht="24.95" customHeight="1" x14ac:dyDescent="0.25">
      <c r="A27" s="93"/>
      <c r="B27" s="93"/>
      <c r="C27" s="93"/>
      <c r="D27" s="93"/>
    </row>
    <row r="28" spans="1:4" ht="24.95" customHeight="1" x14ac:dyDescent="0.25">
      <c r="A28" s="93"/>
      <c r="B28" s="93"/>
      <c r="C28" s="93"/>
      <c r="D28" s="93"/>
    </row>
    <row r="29" spans="1:4" ht="24.95" customHeight="1" x14ac:dyDescent="0.25">
      <c r="A29" s="93"/>
      <c r="B29" s="93"/>
      <c r="C29" s="93"/>
      <c r="D29" s="93"/>
    </row>
    <row r="30" spans="1:4" ht="24.95" customHeight="1" x14ac:dyDescent="0.25">
      <c r="A30" s="93"/>
      <c r="B30" s="93"/>
      <c r="C30" s="93"/>
      <c r="D30" s="93"/>
    </row>
    <row r="31" spans="1:4" ht="24.95" customHeight="1" x14ac:dyDescent="0.25">
      <c r="A31" s="93"/>
      <c r="B31" s="93"/>
      <c r="C31" s="93"/>
      <c r="D31" s="93"/>
    </row>
    <row r="32" spans="1:4" ht="24.95" customHeight="1" x14ac:dyDescent="0.25">
      <c r="A32" s="93"/>
      <c r="B32" s="93"/>
      <c r="C32" s="93"/>
      <c r="D32" s="93"/>
    </row>
  </sheetData>
  <mergeCells count="5">
    <mergeCell ref="A1:D1"/>
    <mergeCell ref="A2:D2"/>
    <mergeCell ref="A3:D3"/>
    <mergeCell ref="A4:D4"/>
    <mergeCell ref="A5:D5"/>
  </mergeCells>
  <pageMargins left="0.7" right="0.2" top="0.25" bottom="0.2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2" sqref="G12"/>
    </sheetView>
  </sheetViews>
  <sheetFormatPr defaultRowHeight="15.75" x14ac:dyDescent="0.25"/>
  <cols>
    <col min="1" max="1" width="12.5" customWidth="1"/>
    <col min="2" max="3" width="5.625" customWidth="1"/>
    <col min="4" max="4" width="7.875" customWidth="1"/>
    <col min="5" max="6" width="5.625" customWidth="1"/>
    <col min="7" max="9" width="7.5" customWidth="1"/>
  </cols>
  <sheetData>
    <row r="1" spans="1:10" ht="24.75" customHeight="1" x14ac:dyDescent="0.3">
      <c r="A1" s="220" t="s">
        <v>12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24" customHeight="1" x14ac:dyDescent="0.3">
      <c r="A2" s="220" t="s">
        <v>168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27.75" customHeight="1" x14ac:dyDescent="0.3">
      <c r="A3" s="220" t="s">
        <v>58</v>
      </c>
      <c r="B3" s="220"/>
      <c r="C3" s="220"/>
      <c r="D3" s="220"/>
      <c r="E3" s="220"/>
      <c r="F3" s="220"/>
      <c r="G3" s="220"/>
      <c r="H3" s="10"/>
      <c r="I3" s="10"/>
      <c r="J3" s="10"/>
    </row>
    <row r="4" spans="1:10" ht="27" customHeight="1" x14ac:dyDescent="0.3">
      <c r="A4" s="221" t="s">
        <v>149</v>
      </c>
      <c r="B4" s="221"/>
      <c r="C4" s="221"/>
      <c r="D4" s="221"/>
      <c r="E4" s="221"/>
      <c r="F4" s="221"/>
      <c r="G4" s="221"/>
      <c r="H4" s="9"/>
      <c r="I4" s="9"/>
      <c r="J4" s="10"/>
    </row>
    <row r="5" spans="1:10" ht="9.7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24.95" customHeight="1" x14ac:dyDescent="0.3">
      <c r="A6" s="218" t="s">
        <v>188</v>
      </c>
      <c r="B6" s="218"/>
      <c r="C6" s="218"/>
      <c r="D6" s="218"/>
      <c r="E6" s="218"/>
      <c r="F6" s="218"/>
      <c r="G6" s="15"/>
      <c r="H6" s="15"/>
      <c r="I6" s="15"/>
      <c r="J6" s="15"/>
    </row>
    <row r="7" spans="1:10" ht="8.25" customHeight="1" x14ac:dyDescent="0.3">
      <c r="A7" s="19"/>
      <c r="B7" s="19"/>
      <c r="C7" s="19"/>
      <c r="D7" s="19"/>
      <c r="E7" s="19"/>
      <c r="F7" s="19"/>
      <c r="G7" s="25"/>
      <c r="H7" s="25"/>
      <c r="I7" s="25"/>
      <c r="J7" s="25"/>
    </row>
    <row r="8" spans="1:10" ht="23.1" customHeight="1" x14ac:dyDescent="0.25">
      <c r="A8" s="252" t="s">
        <v>150</v>
      </c>
      <c r="B8" s="251" t="s">
        <v>29</v>
      </c>
      <c r="C8" s="251"/>
      <c r="D8" s="251"/>
      <c r="E8" s="251" t="s">
        <v>30</v>
      </c>
      <c r="F8" s="251"/>
      <c r="G8" s="251"/>
      <c r="H8" s="251" t="s">
        <v>193</v>
      </c>
      <c r="I8" s="251"/>
      <c r="J8" s="251"/>
    </row>
    <row r="9" spans="1:10" ht="23.1" customHeight="1" x14ac:dyDescent="0.25">
      <c r="A9" s="253"/>
      <c r="B9" s="95" t="s">
        <v>190</v>
      </c>
      <c r="C9" s="95" t="s">
        <v>191</v>
      </c>
      <c r="D9" s="95" t="s">
        <v>192</v>
      </c>
      <c r="E9" s="95" t="s">
        <v>190</v>
      </c>
      <c r="F9" s="95" t="s">
        <v>191</v>
      </c>
      <c r="G9" s="95" t="s">
        <v>192</v>
      </c>
      <c r="H9" s="95" t="s">
        <v>190</v>
      </c>
      <c r="I9" s="95" t="s">
        <v>191</v>
      </c>
      <c r="J9" s="95" t="s">
        <v>192</v>
      </c>
    </row>
    <row r="10" spans="1:10" ht="23.1" customHeight="1" x14ac:dyDescent="0.25">
      <c r="A10" s="100" t="s">
        <v>136</v>
      </c>
      <c r="B10" s="96">
        <v>10</v>
      </c>
      <c r="C10" s="97">
        <v>25</v>
      </c>
      <c r="D10" s="97">
        <v>35</v>
      </c>
      <c r="E10" s="96">
        <v>10</v>
      </c>
      <c r="F10" s="97">
        <v>22</v>
      </c>
      <c r="G10" s="97">
        <v>32</v>
      </c>
      <c r="H10" s="98">
        <f t="shared" ref="H10:H15" si="0">E10/B10</f>
        <v>1</v>
      </c>
      <c r="I10" s="98">
        <f t="shared" ref="I10:J14" si="1">F10/C10</f>
        <v>0.88</v>
      </c>
      <c r="J10" s="99">
        <f t="shared" si="1"/>
        <v>0.91428571428571426</v>
      </c>
    </row>
    <row r="11" spans="1:10" ht="23.1" customHeight="1" x14ac:dyDescent="0.25">
      <c r="A11" s="100" t="s">
        <v>137</v>
      </c>
      <c r="B11" s="96">
        <v>6</v>
      </c>
      <c r="C11" s="96">
        <v>18</v>
      </c>
      <c r="D11" s="96">
        <v>24</v>
      </c>
      <c r="E11" s="96">
        <v>5</v>
      </c>
      <c r="F11" s="96">
        <v>17</v>
      </c>
      <c r="G11" s="96">
        <v>22</v>
      </c>
      <c r="H11" s="99">
        <f t="shared" si="0"/>
        <v>0.83333333333333337</v>
      </c>
      <c r="I11" s="99">
        <f t="shared" si="1"/>
        <v>0.94444444444444442</v>
      </c>
      <c r="J11" s="99">
        <f t="shared" si="1"/>
        <v>0.91666666666666663</v>
      </c>
    </row>
    <row r="12" spans="1:10" ht="23.1" customHeight="1" x14ac:dyDescent="0.25">
      <c r="A12" s="100" t="s">
        <v>139</v>
      </c>
      <c r="B12" s="96">
        <v>25</v>
      </c>
      <c r="C12" s="97">
        <v>33</v>
      </c>
      <c r="D12" s="97">
        <v>58</v>
      </c>
      <c r="E12" s="96">
        <v>17</v>
      </c>
      <c r="F12" s="97">
        <v>24</v>
      </c>
      <c r="G12" s="97">
        <v>41</v>
      </c>
      <c r="H12" s="98">
        <f t="shared" si="0"/>
        <v>0.68</v>
      </c>
      <c r="I12" s="99">
        <f t="shared" si="1"/>
        <v>0.72727272727272729</v>
      </c>
      <c r="J12" s="99">
        <f t="shared" si="1"/>
        <v>0.7068965517241379</v>
      </c>
    </row>
    <row r="13" spans="1:10" ht="23.1" customHeight="1" x14ac:dyDescent="0.25">
      <c r="A13" s="100" t="s">
        <v>138</v>
      </c>
      <c r="B13" s="96">
        <v>31</v>
      </c>
      <c r="C13" s="97">
        <v>30</v>
      </c>
      <c r="D13" s="97">
        <v>61</v>
      </c>
      <c r="E13" s="96">
        <v>27</v>
      </c>
      <c r="F13" s="97">
        <v>25</v>
      </c>
      <c r="G13" s="97">
        <v>52</v>
      </c>
      <c r="H13" s="99">
        <f t="shared" si="0"/>
        <v>0.87096774193548387</v>
      </c>
      <c r="I13" s="99">
        <f t="shared" si="1"/>
        <v>0.83333333333333337</v>
      </c>
      <c r="J13" s="99">
        <f t="shared" si="1"/>
        <v>0.85245901639344257</v>
      </c>
    </row>
    <row r="14" spans="1:10" ht="23.1" customHeight="1" x14ac:dyDescent="0.25">
      <c r="A14" s="100" t="s">
        <v>189</v>
      </c>
      <c r="B14" s="96">
        <v>13</v>
      </c>
      <c r="C14" s="96">
        <v>17</v>
      </c>
      <c r="D14" s="96">
        <v>30</v>
      </c>
      <c r="E14" s="96">
        <v>6</v>
      </c>
      <c r="F14" s="96">
        <v>11</v>
      </c>
      <c r="G14" s="96">
        <v>17</v>
      </c>
      <c r="H14" s="99">
        <f t="shared" si="0"/>
        <v>0.46153846153846156</v>
      </c>
      <c r="I14" s="99">
        <f t="shared" si="1"/>
        <v>0.6470588235294118</v>
      </c>
      <c r="J14" s="99">
        <f t="shared" si="1"/>
        <v>0.56666666666666665</v>
      </c>
    </row>
    <row r="15" spans="1:10" ht="37.5" customHeight="1" x14ac:dyDescent="0.25">
      <c r="A15" s="100" t="s">
        <v>192</v>
      </c>
      <c r="B15" s="96">
        <f t="shared" ref="B15:G15" si="2">SUM(B10:B14)</f>
        <v>85</v>
      </c>
      <c r="C15" s="96">
        <f t="shared" si="2"/>
        <v>123</v>
      </c>
      <c r="D15" s="96">
        <f t="shared" si="2"/>
        <v>208</v>
      </c>
      <c r="E15" s="96">
        <f t="shared" si="2"/>
        <v>65</v>
      </c>
      <c r="F15" s="96">
        <f t="shared" si="2"/>
        <v>99</v>
      </c>
      <c r="G15" s="96">
        <f t="shared" si="2"/>
        <v>164</v>
      </c>
      <c r="H15" s="99">
        <f t="shared" si="0"/>
        <v>0.76470588235294112</v>
      </c>
      <c r="I15" s="99">
        <f>F15/C15</f>
        <v>0.80487804878048785</v>
      </c>
      <c r="J15" s="99">
        <f>G15/D15</f>
        <v>0.78846153846153844</v>
      </c>
    </row>
  </sheetData>
  <mergeCells count="9">
    <mergeCell ref="B8:D8"/>
    <mergeCell ref="E8:G8"/>
    <mergeCell ref="A8:A9"/>
    <mergeCell ref="H8:J8"/>
    <mergeCell ref="A1:J1"/>
    <mergeCell ref="A2:J2"/>
    <mergeCell ref="A3:G3"/>
    <mergeCell ref="A4:G4"/>
    <mergeCell ref="A6:F6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5"/>
  <sheetViews>
    <sheetView topLeftCell="A29" workbookViewId="0">
      <selection activeCell="G33" sqref="G33"/>
    </sheetView>
  </sheetViews>
  <sheetFormatPr defaultRowHeight="15.75" x14ac:dyDescent="0.25"/>
  <cols>
    <col min="1" max="1" width="21.625" customWidth="1"/>
    <col min="2" max="3" width="8.625" customWidth="1"/>
    <col min="4" max="4" width="11.5" customWidth="1"/>
    <col min="5" max="5" width="1.375" customWidth="1"/>
    <col min="6" max="6" width="18.5" customWidth="1"/>
    <col min="7" max="7" width="7.375" customWidth="1"/>
    <col min="8" max="8" width="9.375" customWidth="1"/>
    <col min="9" max="9" width="9" hidden="1" customWidth="1"/>
    <col min="10" max="10" width="0.5" customWidth="1"/>
    <col min="11" max="11" width="9.125" customWidth="1"/>
  </cols>
  <sheetData>
    <row r="1" spans="1:9" ht="6.75" customHeight="1" x14ac:dyDescent="0.25">
      <c r="A1" s="32"/>
      <c r="B1" s="18"/>
      <c r="C1" s="39"/>
      <c r="D1" s="40"/>
      <c r="E1" s="40"/>
      <c r="F1" s="33"/>
      <c r="G1" s="1"/>
    </row>
    <row r="2" spans="1:9" ht="22.5" customHeight="1" x14ac:dyDescent="0.3">
      <c r="A2" s="220" t="s">
        <v>12</v>
      </c>
      <c r="B2" s="220"/>
      <c r="C2" s="220"/>
      <c r="D2" s="220"/>
      <c r="E2" s="220"/>
      <c r="F2" s="220"/>
      <c r="G2" s="220"/>
      <c r="H2" s="220"/>
      <c r="I2" s="220"/>
    </row>
    <row r="3" spans="1:9" ht="23.25" customHeight="1" x14ac:dyDescent="0.3">
      <c r="A3" s="220" t="s">
        <v>84</v>
      </c>
      <c r="B3" s="220"/>
      <c r="C3" s="220"/>
      <c r="D3" s="220"/>
      <c r="E3" s="220"/>
      <c r="F3" s="220"/>
      <c r="G3" s="220"/>
      <c r="H3" s="220"/>
      <c r="I3" s="220"/>
    </row>
    <row r="4" spans="1:9" ht="22.5" customHeight="1" x14ac:dyDescent="0.3">
      <c r="A4" s="220" t="s">
        <v>9</v>
      </c>
      <c r="B4" s="220"/>
      <c r="C4" s="220"/>
      <c r="D4" s="220"/>
      <c r="E4" s="220"/>
      <c r="F4" s="220"/>
      <c r="G4" s="220"/>
      <c r="H4" s="220"/>
      <c r="I4" s="10"/>
    </row>
    <row r="5" spans="1:9" ht="23.25" customHeight="1" x14ac:dyDescent="0.3">
      <c r="A5" s="221" t="s">
        <v>85</v>
      </c>
      <c r="B5" s="221"/>
      <c r="C5" s="221"/>
      <c r="D5" s="221"/>
      <c r="E5" s="221"/>
      <c r="F5" s="221"/>
      <c r="G5" s="221"/>
      <c r="H5" s="221"/>
    </row>
    <row r="6" spans="1:9" ht="9" customHeight="1" x14ac:dyDescent="0.25">
      <c r="A6" s="3"/>
      <c r="B6" s="14"/>
      <c r="C6" s="13"/>
      <c r="D6" s="3"/>
      <c r="E6" s="3"/>
      <c r="F6" s="3"/>
      <c r="G6" s="3"/>
      <c r="H6" s="3"/>
    </row>
    <row r="7" spans="1:9" ht="19.350000000000001" customHeight="1" x14ac:dyDescent="0.25">
      <c r="A7" s="224" t="s">
        <v>87</v>
      </c>
      <c r="B7" s="224"/>
      <c r="C7" s="224"/>
      <c r="D7" s="224"/>
      <c r="E7" s="224"/>
      <c r="F7" s="224"/>
      <c r="G7" s="224"/>
      <c r="H7" s="224"/>
    </row>
    <row r="8" spans="1:9" ht="19.350000000000001" customHeight="1" x14ac:dyDescent="0.25">
      <c r="A8" s="31" t="s">
        <v>28</v>
      </c>
      <c r="B8" s="31" t="s">
        <v>29</v>
      </c>
      <c r="C8" s="31" t="s">
        <v>30</v>
      </c>
      <c r="D8" s="31" t="s">
        <v>31</v>
      </c>
      <c r="E8" s="31"/>
      <c r="F8" s="7" t="s">
        <v>2</v>
      </c>
      <c r="G8" s="16" t="s">
        <v>0</v>
      </c>
      <c r="H8" s="21">
        <v>41</v>
      </c>
    </row>
    <row r="9" spans="1:9" ht="18.600000000000001" customHeight="1" x14ac:dyDescent="0.25">
      <c r="A9" s="32" t="s">
        <v>41</v>
      </c>
      <c r="B9" s="39">
        <v>41</v>
      </c>
      <c r="C9" s="39">
        <v>30</v>
      </c>
      <c r="D9" s="40">
        <f>C9/B9</f>
        <v>0.73170731707317072</v>
      </c>
      <c r="E9" s="40"/>
      <c r="F9" s="26" t="s">
        <v>18</v>
      </c>
      <c r="G9" s="16" t="s">
        <v>0</v>
      </c>
      <c r="H9" s="11">
        <v>27</v>
      </c>
    </row>
    <row r="10" spans="1:9" ht="18.600000000000001" customHeight="1" x14ac:dyDescent="0.25">
      <c r="A10" s="32" t="s">
        <v>40</v>
      </c>
      <c r="B10" s="18">
        <v>8</v>
      </c>
      <c r="C10" s="18">
        <v>8</v>
      </c>
      <c r="D10" s="41">
        <f t="shared" ref="D10:D18" si="0">C10/B10</f>
        <v>1</v>
      </c>
      <c r="E10" s="41"/>
      <c r="F10" s="33"/>
      <c r="G10" s="1"/>
      <c r="H10" s="6"/>
    </row>
    <row r="11" spans="1:9" ht="18.600000000000001" customHeight="1" x14ac:dyDescent="0.3">
      <c r="A11" s="32" t="s">
        <v>42</v>
      </c>
      <c r="B11" s="39">
        <v>29</v>
      </c>
      <c r="C11" s="39">
        <v>27</v>
      </c>
      <c r="D11" s="40">
        <f t="shared" si="0"/>
        <v>0.93103448275862066</v>
      </c>
      <c r="E11" s="40"/>
      <c r="F11" s="21" t="s">
        <v>44</v>
      </c>
      <c r="G11" s="21" t="s">
        <v>45</v>
      </c>
      <c r="H11" s="44">
        <f>27/41</f>
        <v>0.65853658536585369</v>
      </c>
    </row>
    <row r="12" spans="1:9" ht="18.600000000000001" customHeight="1" x14ac:dyDescent="0.25">
      <c r="A12" s="32" t="s">
        <v>43</v>
      </c>
      <c r="B12" s="18">
        <v>4</v>
      </c>
      <c r="C12" s="18">
        <v>4</v>
      </c>
      <c r="D12" s="41">
        <f t="shared" si="0"/>
        <v>1</v>
      </c>
      <c r="E12" s="41"/>
      <c r="F12" s="33"/>
      <c r="G12" s="1"/>
      <c r="H12" s="1"/>
    </row>
    <row r="13" spans="1:9" ht="18.600000000000001" customHeight="1" x14ac:dyDescent="0.25">
      <c r="A13" s="32" t="s">
        <v>11</v>
      </c>
      <c r="B13" s="18">
        <v>41</v>
      </c>
      <c r="C13" s="39">
        <v>38</v>
      </c>
      <c r="D13" s="40">
        <f t="shared" si="0"/>
        <v>0.92682926829268297</v>
      </c>
      <c r="E13" s="40"/>
      <c r="F13" s="33"/>
      <c r="G13" s="1"/>
      <c r="H13" s="1"/>
    </row>
    <row r="14" spans="1:9" ht="18.600000000000001" customHeight="1" x14ac:dyDescent="0.25">
      <c r="A14" s="32" t="s">
        <v>32</v>
      </c>
      <c r="B14" s="18">
        <v>35</v>
      </c>
      <c r="C14" s="18">
        <v>31</v>
      </c>
      <c r="D14" s="40">
        <f t="shared" si="0"/>
        <v>0.88571428571428568</v>
      </c>
      <c r="E14" s="40"/>
      <c r="F14" s="33"/>
      <c r="G14" s="1"/>
      <c r="H14" s="1"/>
    </row>
    <row r="15" spans="1:9" ht="18.600000000000001" customHeight="1" x14ac:dyDescent="0.25">
      <c r="A15" s="32" t="s">
        <v>33</v>
      </c>
      <c r="B15" s="18">
        <v>24</v>
      </c>
      <c r="C15" s="39">
        <v>20</v>
      </c>
      <c r="D15" s="40">
        <f t="shared" si="0"/>
        <v>0.83333333333333337</v>
      </c>
      <c r="E15" s="40"/>
      <c r="F15" s="33"/>
      <c r="G15" s="1"/>
      <c r="H15" s="1"/>
    </row>
    <row r="16" spans="1:9" ht="18.600000000000001" customHeight="1" x14ac:dyDescent="0.25">
      <c r="A16" s="32" t="s">
        <v>34</v>
      </c>
      <c r="B16" s="18">
        <v>17</v>
      </c>
      <c r="C16" s="39">
        <v>16</v>
      </c>
      <c r="D16" s="40">
        <f t="shared" si="0"/>
        <v>0.94117647058823528</v>
      </c>
      <c r="E16" s="41"/>
      <c r="F16" s="33"/>
      <c r="G16" s="1"/>
      <c r="H16" s="1"/>
    </row>
    <row r="17" spans="1:8" ht="18.600000000000001" customHeight="1" x14ac:dyDescent="0.25">
      <c r="A17" s="32" t="s">
        <v>60</v>
      </c>
      <c r="B17" s="18">
        <v>6</v>
      </c>
      <c r="C17" s="18">
        <v>6</v>
      </c>
      <c r="D17" s="41">
        <f t="shared" si="0"/>
        <v>1</v>
      </c>
      <c r="E17" s="40"/>
      <c r="F17" s="33"/>
      <c r="G17" s="1"/>
      <c r="H17" s="1"/>
    </row>
    <row r="18" spans="1:8" ht="18.600000000000001" customHeight="1" x14ac:dyDescent="0.25">
      <c r="A18" s="32" t="s">
        <v>86</v>
      </c>
      <c r="B18" s="18">
        <v>41</v>
      </c>
      <c r="C18" s="39">
        <v>40</v>
      </c>
      <c r="D18" s="40">
        <f t="shared" si="0"/>
        <v>0.97560975609756095</v>
      </c>
      <c r="E18" s="40"/>
      <c r="F18" s="33"/>
      <c r="G18" s="1"/>
      <c r="H18" s="1"/>
    </row>
    <row r="19" spans="1:8" ht="18" customHeight="1" x14ac:dyDescent="0.25">
      <c r="A19" s="3"/>
      <c r="B19" s="3"/>
      <c r="C19" s="13"/>
      <c r="D19" s="3"/>
      <c r="E19" s="3"/>
      <c r="F19" s="13"/>
      <c r="G19" s="3"/>
      <c r="H19" s="3"/>
    </row>
    <row r="20" spans="1:8" ht="19.350000000000001" customHeight="1" x14ac:dyDescent="0.25">
      <c r="A20" s="222" t="s">
        <v>88</v>
      </c>
      <c r="B20" s="222"/>
      <c r="C20" s="222"/>
      <c r="D20" s="222"/>
      <c r="E20" s="222"/>
      <c r="F20" s="222"/>
      <c r="G20" s="222"/>
      <c r="H20" s="222"/>
    </row>
    <row r="21" spans="1:8" ht="19.350000000000001" customHeight="1" x14ac:dyDescent="0.25">
      <c r="A21" s="31" t="s">
        <v>28</v>
      </c>
      <c r="B21" s="31" t="s">
        <v>29</v>
      </c>
      <c r="C21" s="31" t="s">
        <v>30</v>
      </c>
      <c r="D21" s="31" t="s">
        <v>31</v>
      </c>
      <c r="E21" s="31"/>
      <c r="F21" s="7" t="s">
        <v>2</v>
      </c>
      <c r="G21" s="16" t="s">
        <v>0</v>
      </c>
      <c r="H21" s="21">
        <v>25</v>
      </c>
    </row>
    <row r="22" spans="1:8" ht="18.600000000000001" customHeight="1" x14ac:dyDescent="0.25">
      <c r="A22" s="32" t="s">
        <v>41</v>
      </c>
      <c r="B22" s="39">
        <v>25</v>
      </c>
      <c r="C22" s="39">
        <v>24</v>
      </c>
      <c r="D22" s="40">
        <f>C22/B22</f>
        <v>0.96</v>
      </c>
      <c r="E22" s="40"/>
      <c r="F22" s="26" t="s">
        <v>18</v>
      </c>
      <c r="G22" s="16" t="s">
        <v>0</v>
      </c>
      <c r="H22" s="11">
        <v>22</v>
      </c>
    </row>
    <row r="23" spans="1:8" ht="18.600000000000001" customHeight="1" x14ac:dyDescent="0.25">
      <c r="A23" s="32" t="s">
        <v>40</v>
      </c>
      <c r="B23" s="39">
        <v>10</v>
      </c>
      <c r="C23" s="39">
        <v>10</v>
      </c>
      <c r="D23" s="41">
        <f t="shared" ref="D23:D30" si="1">C23/B23</f>
        <v>1</v>
      </c>
      <c r="E23" s="40"/>
      <c r="F23" s="33"/>
      <c r="G23" s="1"/>
      <c r="H23" s="1"/>
    </row>
    <row r="24" spans="1:8" ht="18.600000000000001" customHeight="1" x14ac:dyDescent="0.3">
      <c r="A24" s="32" t="s">
        <v>42</v>
      </c>
      <c r="B24" s="39">
        <v>11</v>
      </c>
      <c r="C24" s="39">
        <v>11</v>
      </c>
      <c r="D24" s="41">
        <f t="shared" si="1"/>
        <v>1</v>
      </c>
      <c r="E24" s="41"/>
      <c r="F24" s="21" t="s">
        <v>44</v>
      </c>
      <c r="G24" s="21" t="s">
        <v>45</v>
      </c>
      <c r="H24" s="51">
        <f>22/25</f>
        <v>0.88</v>
      </c>
    </row>
    <row r="25" spans="1:8" ht="18.600000000000001" customHeight="1" x14ac:dyDescent="0.25">
      <c r="A25" s="32" t="s">
        <v>43</v>
      </c>
      <c r="B25" s="18">
        <v>4</v>
      </c>
      <c r="C25" s="18">
        <v>4</v>
      </c>
      <c r="D25" s="41">
        <f t="shared" si="1"/>
        <v>1</v>
      </c>
      <c r="E25" s="41"/>
      <c r="F25" s="33"/>
      <c r="G25" s="1"/>
      <c r="H25" s="1"/>
    </row>
    <row r="26" spans="1:8" ht="18.600000000000001" customHeight="1" x14ac:dyDescent="0.25">
      <c r="A26" s="32" t="s">
        <v>35</v>
      </c>
      <c r="B26" s="18">
        <v>25</v>
      </c>
      <c r="C26" s="39">
        <v>22</v>
      </c>
      <c r="D26" s="41">
        <f t="shared" si="1"/>
        <v>0.88</v>
      </c>
      <c r="E26" s="40"/>
      <c r="F26" s="33"/>
      <c r="G26" s="1"/>
      <c r="H26" s="1"/>
    </row>
    <row r="27" spans="1:8" ht="18.600000000000001" customHeight="1" x14ac:dyDescent="0.25">
      <c r="A27" s="32" t="s">
        <v>36</v>
      </c>
      <c r="B27" s="18">
        <v>12</v>
      </c>
      <c r="C27" s="18">
        <v>10</v>
      </c>
      <c r="D27" s="40">
        <f t="shared" si="1"/>
        <v>0.83333333333333337</v>
      </c>
      <c r="E27" s="40"/>
      <c r="F27" s="33"/>
      <c r="G27" s="1"/>
      <c r="H27" s="1"/>
    </row>
    <row r="28" spans="1:8" ht="18.600000000000001" customHeight="1" x14ac:dyDescent="0.25">
      <c r="A28" s="32" t="s">
        <v>37</v>
      </c>
      <c r="B28" s="18">
        <v>13</v>
      </c>
      <c r="C28" s="18">
        <v>12</v>
      </c>
      <c r="D28" s="40">
        <f t="shared" si="1"/>
        <v>0.92307692307692313</v>
      </c>
      <c r="E28" s="41"/>
      <c r="F28" s="33"/>
      <c r="G28" s="1"/>
      <c r="H28" s="1"/>
    </row>
    <row r="29" spans="1:8" ht="18.600000000000001" customHeight="1" x14ac:dyDescent="0.25">
      <c r="A29" s="12" t="s">
        <v>38</v>
      </c>
      <c r="B29" s="18">
        <v>25</v>
      </c>
      <c r="C29" s="39">
        <v>24</v>
      </c>
      <c r="D29" s="41">
        <f t="shared" si="1"/>
        <v>0.96</v>
      </c>
      <c r="E29" s="41"/>
      <c r="F29" s="6"/>
    </row>
    <row r="30" spans="1:8" ht="18.600000000000001" customHeight="1" x14ac:dyDescent="0.25">
      <c r="A30" s="32" t="s">
        <v>86</v>
      </c>
      <c r="B30" s="18">
        <v>25</v>
      </c>
      <c r="C30" s="39">
        <v>25</v>
      </c>
      <c r="D30" s="41">
        <f t="shared" si="1"/>
        <v>1</v>
      </c>
      <c r="E30" s="41"/>
      <c r="F30" s="6"/>
    </row>
    <row r="31" spans="1:8" ht="18" customHeight="1" x14ac:dyDescent="0.25">
      <c r="A31" s="3"/>
      <c r="B31" s="3"/>
      <c r="C31" s="13"/>
      <c r="D31" s="3"/>
      <c r="E31" s="3"/>
      <c r="F31" s="13"/>
      <c r="G31" s="3"/>
      <c r="H31" s="3"/>
    </row>
    <row r="32" spans="1:8" ht="19.350000000000001" customHeight="1" x14ac:dyDescent="0.25">
      <c r="A32" s="222" t="s">
        <v>89</v>
      </c>
      <c r="B32" s="222"/>
      <c r="C32" s="222"/>
      <c r="D32" s="222"/>
      <c r="E32" s="222"/>
      <c r="F32" s="222"/>
      <c r="G32" s="222"/>
      <c r="H32" s="222"/>
    </row>
    <row r="33" spans="1:8" ht="19.350000000000001" customHeight="1" x14ac:dyDescent="0.25">
      <c r="A33" s="31" t="s">
        <v>28</v>
      </c>
      <c r="B33" s="31" t="s">
        <v>29</v>
      </c>
      <c r="C33" s="31" t="s">
        <v>30</v>
      </c>
      <c r="D33" s="31" t="s">
        <v>31</v>
      </c>
      <c r="E33" s="31"/>
      <c r="F33" s="7" t="s">
        <v>2</v>
      </c>
      <c r="G33" s="16" t="s">
        <v>0</v>
      </c>
      <c r="H33" s="11">
        <v>67</v>
      </c>
    </row>
    <row r="34" spans="1:8" ht="18.600000000000001" customHeight="1" x14ac:dyDescent="0.25">
      <c r="A34" s="32" t="s">
        <v>41</v>
      </c>
      <c r="B34" s="39">
        <v>67</v>
      </c>
      <c r="C34" s="39">
        <v>63</v>
      </c>
      <c r="D34" s="41">
        <f>C34/B34</f>
        <v>0.94029850746268662</v>
      </c>
      <c r="E34" s="40"/>
      <c r="F34" s="26" t="s">
        <v>18</v>
      </c>
      <c r="G34" s="16" t="s">
        <v>0</v>
      </c>
      <c r="H34" s="11">
        <v>44</v>
      </c>
    </row>
    <row r="35" spans="1:8" ht="18.600000000000001" customHeight="1" x14ac:dyDescent="0.25">
      <c r="A35" s="32" t="s">
        <v>40</v>
      </c>
      <c r="B35" s="39">
        <v>18</v>
      </c>
      <c r="C35" s="39">
        <v>18</v>
      </c>
      <c r="D35" s="41">
        <f t="shared" ref="D35:D43" si="2">C35/B35</f>
        <v>1</v>
      </c>
      <c r="E35" s="40"/>
      <c r="F35" s="33"/>
      <c r="G35" s="1"/>
      <c r="H35" s="6"/>
    </row>
    <row r="36" spans="1:8" ht="18.600000000000001" customHeight="1" x14ac:dyDescent="0.3">
      <c r="A36" s="32" t="s">
        <v>42</v>
      </c>
      <c r="B36" s="39">
        <v>39</v>
      </c>
      <c r="C36" s="39">
        <v>39</v>
      </c>
      <c r="D36" s="41">
        <f t="shared" si="2"/>
        <v>1</v>
      </c>
      <c r="E36" s="40"/>
      <c r="F36" s="21" t="s">
        <v>44</v>
      </c>
      <c r="G36" s="21" t="s">
        <v>45</v>
      </c>
      <c r="H36" s="48">
        <f>44/67</f>
        <v>0.65671641791044777</v>
      </c>
    </row>
    <row r="37" spans="1:8" ht="18.600000000000001" customHeight="1" x14ac:dyDescent="0.25">
      <c r="A37" s="32" t="s">
        <v>43</v>
      </c>
      <c r="B37" s="18">
        <v>10</v>
      </c>
      <c r="C37" s="18">
        <v>10</v>
      </c>
      <c r="D37" s="41">
        <f t="shared" si="2"/>
        <v>1</v>
      </c>
      <c r="E37" s="41"/>
      <c r="F37" s="33"/>
      <c r="G37" s="1"/>
    </row>
    <row r="38" spans="1:8" ht="18.600000000000001" customHeight="1" x14ac:dyDescent="0.25">
      <c r="A38" s="32" t="s">
        <v>90</v>
      </c>
      <c r="B38" s="18">
        <v>46</v>
      </c>
      <c r="C38" s="39">
        <v>44</v>
      </c>
      <c r="D38" s="40">
        <f t="shared" si="2"/>
        <v>0.95652173913043481</v>
      </c>
      <c r="E38" s="40"/>
      <c r="F38" s="33"/>
      <c r="G38" s="1"/>
    </row>
    <row r="39" spans="1:8" ht="18.600000000000001" customHeight="1" x14ac:dyDescent="0.25">
      <c r="A39" s="32" t="s">
        <v>91</v>
      </c>
      <c r="B39" s="18">
        <v>67</v>
      </c>
      <c r="C39" s="39">
        <v>58</v>
      </c>
      <c r="D39" s="40">
        <f t="shared" si="2"/>
        <v>0.86567164179104472</v>
      </c>
      <c r="E39" s="40"/>
      <c r="F39" s="33"/>
      <c r="G39" s="1"/>
    </row>
    <row r="40" spans="1:8" ht="18.600000000000001" customHeight="1" x14ac:dyDescent="0.25">
      <c r="A40" s="32" t="s">
        <v>71</v>
      </c>
      <c r="B40" s="18">
        <v>67</v>
      </c>
      <c r="C40" s="39">
        <v>55</v>
      </c>
      <c r="D40" s="40">
        <f t="shared" si="2"/>
        <v>0.82089552238805974</v>
      </c>
      <c r="E40" s="40"/>
      <c r="F40" s="33"/>
      <c r="G40" s="1"/>
    </row>
    <row r="41" spans="1:8" ht="18.600000000000001" customHeight="1" x14ac:dyDescent="0.25">
      <c r="A41" s="12" t="s">
        <v>92</v>
      </c>
      <c r="B41" s="18">
        <v>46</v>
      </c>
      <c r="C41" s="39">
        <v>46</v>
      </c>
      <c r="D41" s="41">
        <f t="shared" si="2"/>
        <v>1</v>
      </c>
      <c r="E41" s="40"/>
      <c r="F41" s="6"/>
    </row>
    <row r="42" spans="1:8" ht="18.600000000000001" customHeight="1" x14ac:dyDescent="0.25">
      <c r="A42" s="32" t="s">
        <v>93</v>
      </c>
      <c r="B42" s="18">
        <v>21</v>
      </c>
      <c r="C42" s="39">
        <v>10</v>
      </c>
      <c r="D42" s="40">
        <f t="shared" si="2"/>
        <v>0.47619047619047616</v>
      </c>
      <c r="E42" s="40"/>
      <c r="F42" s="6"/>
    </row>
    <row r="43" spans="1:8" ht="18.600000000000001" customHeight="1" x14ac:dyDescent="0.25">
      <c r="A43" s="32" t="s">
        <v>94</v>
      </c>
      <c r="B43" s="18">
        <v>21</v>
      </c>
      <c r="C43" s="18">
        <v>9</v>
      </c>
      <c r="D43" s="40">
        <f t="shared" si="2"/>
        <v>0.42857142857142855</v>
      </c>
      <c r="E43" s="40"/>
      <c r="F43" s="29"/>
    </row>
    <row r="44" spans="1:8" ht="18" customHeight="1" x14ac:dyDescent="0.25">
      <c r="A44" s="3"/>
      <c r="B44" s="3"/>
      <c r="C44" s="13"/>
      <c r="D44" s="3"/>
      <c r="E44" s="3"/>
      <c r="F44" s="13"/>
      <c r="G44" s="3"/>
      <c r="H44" s="3"/>
    </row>
    <row r="45" spans="1:8" ht="8.25" customHeight="1" x14ac:dyDescent="0.25"/>
  </sheetData>
  <mergeCells count="7">
    <mergeCell ref="A7:H7"/>
    <mergeCell ref="A20:H20"/>
    <mergeCell ref="A32:H32"/>
    <mergeCell ref="A2:I2"/>
    <mergeCell ref="A3:I3"/>
    <mergeCell ref="A4:H4"/>
    <mergeCell ref="A5:H5"/>
  </mergeCells>
  <phoneticPr fontId="12" type="noConversion"/>
  <pageMargins left="0.75" right="0" top="0.25" bottom="0.25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1"/>
  <sheetViews>
    <sheetView workbookViewId="0">
      <selection activeCell="F11" sqref="F11"/>
    </sheetView>
  </sheetViews>
  <sheetFormatPr defaultRowHeight="15.75" x14ac:dyDescent="0.25"/>
  <cols>
    <col min="1" max="1" width="21.625" customWidth="1"/>
    <col min="2" max="3" width="8.625" customWidth="1"/>
    <col min="4" max="4" width="11.5" customWidth="1"/>
    <col min="5" max="5" width="1.375" customWidth="1"/>
    <col min="6" max="6" width="18.5" customWidth="1"/>
    <col min="7" max="7" width="7.375" customWidth="1"/>
    <col min="8" max="8" width="9.375" customWidth="1"/>
    <col min="9" max="9" width="9" hidden="1" customWidth="1"/>
    <col min="10" max="10" width="0.5" customWidth="1"/>
    <col min="11" max="11" width="9.125" customWidth="1"/>
  </cols>
  <sheetData>
    <row r="1" spans="1:9" ht="6.75" customHeight="1" x14ac:dyDescent="0.25">
      <c r="A1" s="32"/>
      <c r="B1" s="18"/>
      <c r="C1" s="39"/>
      <c r="D1" s="40"/>
      <c r="E1" s="40"/>
      <c r="F1" s="33"/>
      <c r="G1" s="1"/>
    </row>
    <row r="2" spans="1:9" ht="22.5" customHeight="1" x14ac:dyDescent="0.3">
      <c r="A2" s="220" t="s">
        <v>12</v>
      </c>
      <c r="B2" s="220"/>
      <c r="C2" s="220"/>
      <c r="D2" s="220"/>
      <c r="E2" s="220"/>
      <c r="F2" s="220"/>
      <c r="G2" s="220"/>
      <c r="H2" s="220"/>
      <c r="I2" s="220"/>
    </row>
    <row r="3" spans="1:9" ht="23.25" customHeight="1" x14ac:dyDescent="0.3">
      <c r="A3" s="220" t="s">
        <v>128</v>
      </c>
      <c r="B3" s="220"/>
      <c r="C3" s="220"/>
      <c r="D3" s="220"/>
      <c r="E3" s="220"/>
      <c r="F3" s="220"/>
      <c r="G3" s="220"/>
      <c r="H3" s="220"/>
      <c r="I3" s="220"/>
    </row>
    <row r="4" spans="1:9" ht="22.5" customHeight="1" x14ac:dyDescent="0.3">
      <c r="A4" s="220" t="s">
        <v>9</v>
      </c>
      <c r="B4" s="220"/>
      <c r="C4" s="220"/>
      <c r="D4" s="220"/>
      <c r="E4" s="220"/>
      <c r="F4" s="220"/>
      <c r="G4" s="220"/>
      <c r="H4" s="220"/>
      <c r="I4" s="10"/>
    </row>
    <row r="5" spans="1:9" ht="12.75" customHeight="1" x14ac:dyDescent="0.3">
      <c r="A5" s="57"/>
      <c r="B5" s="57"/>
      <c r="C5" s="57"/>
      <c r="D5" s="57"/>
      <c r="E5" s="57"/>
      <c r="F5" s="57"/>
      <c r="G5" s="57"/>
      <c r="H5" s="57"/>
      <c r="I5" s="10"/>
    </row>
    <row r="6" spans="1:9" ht="27.95" customHeight="1" x14ac:dyDescent="0.3">
      <c r="A6" s="221" t="s">
        <v>119</v>
      </c>
      <c r="B6" s="221"/>
      <c r="C6" s="221"/>
      <c r="D6" s="221"/>
      <c r="E6" s="221"/>
      <c r="F6" s="221"/>
      <c r="G6" s="221"/>
      <c r="H6" s="221"/>
    </row>
    <row r="7" spans="1:9" ht="9" customHeight="1" x14ac:dyDescent="0.25">
      <c r="A7" s="3"/>
      <c r="B7" s="14"/>
      <c r="C7" s="13"/>
      <c r="D7" s="3"/>
      <c r="E7" s="3"/>
      <c r="F7" s="3"/>
      <c r="G7" s="3"/>
      <c r="H7" s="3"/>
    </row>
    <row r="8" spans="1:9" ht="30" customHeight="1" x14ac:dyDescent="0.3">
      <c r="A8" s="247" t="s">
        <v>120</v>
      </c>
      <c r="B8" s="247"/>
      <c r="C8" s="247"/>
      <c r="D8" s="247"/>
      <c r="E8" s="247"/>
      <c r="F8" s="247"/>
      <c r="G8" s="247"/>
      <c r="H8" s="247"/>
    </row>
    <row r="9" spans="1:9" ht="24.95" customHeight="1" x14ac:dyDescent="0.25">
      <c r="A9" s="31" t="s">
        <v>28</v>
      </c>
      <c r="B9" s="31" t="s">
        <v>29</v>
      </c>
      <c r="C9" s="31" t="s">
        <v>30</v>
      </c>
      <c r="D9" s="31" t="s">
        <v>31</v>
      </c>
      <c r="E9" s="31"/>
      <c r="F9" s="7" t="s">
        <v>2</v>
      </c>
      <c r="G9" s="16" t="s">
        <v>0</v>
      </c>
      <c r="H9" s="21">
        <v>60</v>
      </c>
    </row>
    <row r="10" spans="1:9" ht="24.95" customHeight="1" x14ac:dyDescent="0.25">
      <c r="A10" s="32" t="s">
        <v>41</v>
      </c>
      <c r="B10" s="39">
        <v>60</v>
      </c>
      <c r="C10" s="39">
        <v>55</v>
      </c>
      <c r="D10" s="40">
        <f>C10/B10</f>
        <v>0.91666666666666663</v>
      </c>
      <c r="E10" s="40"/>
      <c r="F10" s="26" t="s">
        <v>18</v>
      </c>
      <c r="G10" s="16" t="s">
        <v>0</v>
      </c>
      <c r="H10" s="11">
        <v>40</v>
      </c>
    </row>
    <row r="11" spans="1:9" ht="24.95" customHeight="1" x14ac:dyDescent="0.25">
      <c r="A11" s="32" t="s">
        <v>40</v>
      </c>
      <c r="B11" s="18">
        <v>23</v>
      </c>
      <c r="C11" s="18">
        <v>23</v>
      </c>
      <c r="D11" s="41">
        <f t="shared" ref="D11:D18" si="0">C11/B11</f>
        <v>1</v>
      </c>
      <c r="E11" s="41"/>
      <c r="F11" s="33"/>
      <c r="G11" s="1"/>
      <c r="H11" s="6"/>
    </row>
    <row r="12" spans="1:9" ht="24.95" customHeight="1" x14ac:dyDescent="0.3">
      <c r="A12" s="32" t="s">
        <v>42</v>
      </c>
      <c r="B12" s="39">
        <v>32</v>
      </c>
      <c r="C12" s="39">
        <v>26</v>
      </c>
      <c r="D12" s="40">
        <f t="shared" si="0"/>
        <v>0.8125</v>
      </c>
      <c r="E12" s="40"/>
      <c r="F12" s="21" t="s">
        <v>44</v>
      </c>
      <c r="G12" s="21" t="s">
        <v>45</v>
      </c>
      <c r="H12" s="44">
        <v>0.66700000000000004</v>
      </c>
    </row>
    <row r="13" spans="1:9" ht="24.95" customHeight="1" x14ac:dyDescent="0.25">
      <c r="A13" s="32" t="s">
        <v>43</v>
      </c>
      <c r="B13" s="18">
        <v>5</v>
      </c>
      <c r="C13" s="18">
        <v>5</v>
      </c>
      <c r="D13" s="41">
        <f t="shared" si="0"/>
        <v>1</v>
      </c>
      <c r="E13" s="41"/>
      <c r="F13" s="33"/>
      <c r="G13" s="1"/>
      <c r="H13" s="1"/>
    </row>
    <row r="14" spans="1:9" ht="24.95" customHeight="1" x14ac:dyDescent="0.25">
      <c r="A14" s="32" t="s">
        <v>121</v>
      </c>
      <c r="B14" s="18">
        <v>60</v>
      </c>
      <c r="C14" s="39">
        <v>48</v>
      </c>
      <c r="D14" s="41">
        <f t="shared" si="0"/>
        <v>0.8</v>
      </c>
      <c r="E14" s="40"/>
      <c r="F14" s="33"/>
      <c r="G14" s="1"/>
      <c r="H14" s="1"/>
    </row>
    <row r="15" spans="1:9" ht="24.95" customHeight="1" x14ac:dyDescent="0.25">
      <c r="A15" s="32" t="s">
        <v>122</v>
      </c>
      <c r="B15" s="18">
        <v>60</v>
      </c>
      <c r="C15" s="18">
        <v>46</v>
      </c>
      <c r="D15" s="40">
        <f t="shared" si="0"/>
        <v>0.76666666666666672</v>
      </c>
      <c r="E15" s="40"/>
      <c r="F15" s="33"/>
      <c r="G15" s="1"/>
      <c r="H15" s="1"/>
    </row>
    <row r="16" spans="1:9" ht="24.95" customHeight="1" x14ac:dyDescent="0.25">
      <c r="A16" s="32" t="s">
        <v>123</v>
      </c>
      <c r="B16" s="18">
        <v>60</v>
      </c>
      <c r="C16" s="39">
        <v>49</v>
      </c>
      <c r="D16" s="40">
        <f t="shared" si="0"/>
        <v>0.81666666666666665</v>
      </c>
      <c r="E16" s="40"/>
      <c r="F16" s="33"/>
      <c r="G16" s="1"/>
      <c r="H16" s="1"/>
    </row>
    <row r="17" spans="1:8" ht="24.95" customHeight="1" x14ac:dyDescent="0.25">
      <c r="A17" s="32" t="s">
        <v>124</v>
      </c>
      <c r="B17" s="18">
        <v>60</v>
      </c>
      <c r="C17" s="39">
        <v>50</v>
      </c>
      <c r="D17" s="40">
        <f t="shared" si="0"/>
        <v>0.83333333333333337</v>
      </c>
      <c r="E17" s="41"/>
      <c r="F17" s="33"/>
      <c r="G17" s="1"/>
      <c r="H17" s="1"/>
    </row>
    <row r="18" spans="1:8" ht="24.95" customHeight="1" x14ac:dyDescent="0.25">
      <c r="A18" s="32" t="s">
        <v>55</v>
      </c>
      <c r="B18" s="18">
        <v>60</v>
      </c>
      <c r="C18" s="39">
        <v>59</v>
      </c>
      <c r="D18" s="40">
        <f t="shared" si="0"/>
        <v>0.98333333333333328</v>
      </c>
      <c r="E18" s="40"/>
      <c r="F18" s="33"/>
      <c r="G18" s="1"/>
      <c r="H18" s="1"/>
    </row>
    <row r="19" spans="1:8" ht="30" customHeight="1" x14ac:dyDescent="0.25">
      <c r="A19" s="3"/>
      <c r="B19" s="3"/>
      <c r="C19" s="13"/>
      <c r="D19" s="3"/>
      <c r="E19" s="3"/>
      <c r="F19" s="13"/>
      <c r="G19" s="3"/>
      <c r="H19" s="3"/>
    </row>
    <row r="20" spans="1:8" ht="27.95" customHeight="1" x14ac:dyDescent="0.3">
      <c r="A20" s="221" t="s">
        <v>118</v>
      </c>
      <c r="B20" s="221"/>
      <c r="C20" s="221"/>
      <c r="D20" s="221"/>
      <c r="E20" s="221"/>
      <c r="F20" s="221"/>
      <c r="G20" s="221"/>
      <c r="H20" s="221"/>
    </row>
    <row r="21" spans="1:8" ht="9" customHeight="1" x14ac:dyDescent="0.25">
      <c r="A21" s="3"/>
      <c r="B21" s="14"/>
      <c r="C21" s="13"/>
      <c r="D21" s="3"/>
      <c r="E21" s="3"/>
      <c r="F21" s="3"/>
      <c r="G21" s="3"/>
      <c r="H21" s="3"/>
    </row>
    <row r="22" spans="1:8" ht="30" customHeight="1" x14ac:dyDescent="0.3">
      <c r="A22" s="254" t="s">
        <v>127</v>
      </c>
      <c r="B22" s="254"/>
      <c r="C22" s="254"/>
      <c r="D22" s="254"/>
      <c r="E22" s="254"/>
      <c r="F22" s="254"/>
      <c r="G22" s="254"/>
      <c r="H22" s="254"/>
    </row>
    <row r="23" spans="1:8" ht="24.95" customHeight="1" x14ac:dyDescent="0.25">
      <c r="A23" s="31" t="s">
        <v>28</v>
      </c>
      <c r="B23" s="31" t="s">
        <v>29</v>
      </c>
      <c r="C23" s="31" t="s">
        <v>30</v>
      </c>
      <c r="D23" s="31" t="s">
        <v>31</v>
      </c>
      <c r="E23" s="31"/>
      <c r="F23" s="7" t="s">
        <v>2</v>
      </c>
      <c r="G23" s="16" t="s">
        <v>0</v>
      </c>
      <c r="H23" s="21">
        <v>34</v>
      </c>
    </row>
    <row r="24" spans="1:8" ht="24.95" customHeight="1" x14ac:dyDescent="0.25">
      <c r="A24" s="32" t="s">
        <v>41</v>
      </c>
      <c r="B24" s="39">
        <v>34</v>
      </c>
      <c r="C24" s="39">
        <v>29</v>
      </c>
      <c r="D24" s="40">
        <f>C24/B24</f>
        <v>0.8529411764705882</v>
      </c>
      <c r="E24" s="40"/>
      <c r="F24" s="26" t="s">
        <v>18</v>
      </c>
      <c r="G24" s="16" t="s">
        <v>0</v>
      </c>
      <c r="H24" s="11">
        <v>22</v>
      </c>
    </row>
    <row r="25" spans="1:8" ht="24.95" customHeight="1" x14ac:dyDescent="0.25">
      <c r="A25" s="32" t="s">
        <v>40</v>
      </c>
      <c r="B25" s="39">
        <v>15</v>
      </c>
      <c r="C25" s="39">
        <v>15</v>
      </c>
      <c r="D25" s="41">
        <f t="shared" ref="D25:D30" si="1">C25/B25</f>
        <v>1</v>
      </c>
      <c r="E25" s="40"/>
      <c r="F25" s="33"/>
      <c r="G25" s="1"/>
      <c r="H25" s="1"/>
    </row>
    <row r="26" spans="1:8" ht="24.95" customHeight="1" x14ac:dyDescent="0.3">
      <c r="A26" s="32" t="s">
        <v>42</v>
      </c>
      <c r="B26" s="39">
        <v>19</v>
      </c>
      <c r="C26" s="39">
        <v>19</v>
      </c>
      <c r="D26" s="41">
        <f t="shared" si="1"/>
        <v>1</v>
      </c>
      <c r="E26" s="41"/>
      <c r="F26" s="21" t="s">
        <v>44</v>
      </c>
      <c r="G26" s="21" t="s">
        <v>45</v>
      </c>
      <c r="H26" s="44">
        <f>22/34</f>
        <v>0.6470588235294118</v>
      </c>
    </row>
    <row r="27" spans="1:8" ht="24.95" customHeight="1" x14ac:dyDescent="0.25">
      <c r="A27" s="32" t="s">
        <v>125</v>
      </c>
      <c r="B27" s="18">
        <v>34</v>
      </c>
      <c r="C27" s="39">
        <v>24</v>
      </c>
      <c r="D27" s="40">
        <f t="shared" si="1"/>
        <v>0.70588235294117652</v>
      </c>
      <c r="E27" s="40"/>
      <c r="F27" s="33"/>
      <c r="G27" s="1"/>
      <c r="H27" s="1"/>
    </row>
    <row r="28" spans="1:8" ht="24.95" customHeight="1" x14ac:dyDescent="0.25">
      <c r="A28" s="32" t="s">
        <v>126</v>
      </c>
      <c r="B28" s="18">
        <v>34</v>
      </c>
      <c r="C28" s="18">
        <v>26</v>
      </c>
      <c r="D28" s="40">
        <f t="shared" si="1"/>
        <v>0.76470588235294112</v>
      </c>
      <c r="E28" s="40"/>
      <c r="F28" s="33"/>
      <c r="G28" s="1"/>
      <c r="H28" s="1"/>
    </row>
    <row r="29" spans="1:8" ht="24.95" customHeight="1" x14ac:dyDescent="0.25">
      <c r="A29" s="12" t="s">
        <v>38</v>
      </c>
      <c r="B29" s="18">
        <v>34</v>
      </c>
      <c r="C29" s="39">
        <v>31</v>
      </c>
      <c r="D29" s="40">
        <f t="shared" si="1"/>
        <v>0.91176470588235292</v>
      </c>
      <c r="E29" s="41"/>
      <c r="F29" s="6"/>
    </row>
    <row r="30" spans="1:8" ht="24.95" customHeight="1" x14ac:dyDescent="0.25">
      <c r="A30" s="32" t="s">
        <v>55</v>
      </c>
      <c r="B30" s="18">
        <v>34</v>
      </c>
      <c r="C30" s="39">
        <v>34</v>
      </c>
      <c r="D30" s="41">
        <f t="shared" si="1"/>
        <v>1</v>
      </c>
      <c r="E30" s="41"/>
      <c r="F30" s="6"/>
    </row>
    <row r="31" spans="1:8" ht="18" customHeight="1" x14ac:dyDescent="0.25">
      <c r="A31" s="3"/>
      <c r="B31" s="3"/>
      <c r="C31" s="13"/>
      <c r="D31" s="3"/>
      <c r="E31" s="3"/>
      <c r="F31" s="13"/>
      <c r="G31" s="3"/>
      <c r="H31" s="3"/>
    </row>
  </sheetData>
  <mergeCells count="7">
    <mergeCell ref="A8:H8"/>
    <mergeCell ref="A22:H22"/>
    <mergeCell ref="A20:H20"/>
    <mergeCell ref="A2:I2"/>
    <mergeCell ref="A3:I3"/>
    <mergeCell ref="A4:H4"/>
    <mergeCell ref="A6:H6"/>
  </mergeCells>
  <phoneticPr fontId="12" type="noConversion"/>
  <pageMargins left="0.75" right="0" top="0.5" bottom="0.5" header="0.5" footer="0.5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F17" sqref="F17"/>
    </sheetView>
  </sheetViews>
  <sheetFormatPr defaultRowHeight="15.75" x14ac:dyDescent="0.25"/>
  <cols>
    <col min="1" max="1" width="21.625" customWidth="1"/>
    <col min="2" max="3" width="8.625" customWidth="1"/>
    <col min="4" max="4" width="11.5" customWidth="1"/>
    <col min="5" max="5" width="1.375" customWidth="1"/>
    <col min="6" max="6" width="18.5" customWidth="1"/>
    <col min="7" max="7" width="7.375" customWidth="1"/>
    <col min="8" max="8" width="9.375" customWidth="1"/>
    <col min="9" max="9" width="9" hidden="1" customWidth="1"/>
    <col min="10" max="10" width="0.5" customWidth="1"/>
    <col min="11" max="11" width="9.125" customWidth="1"/>
  </cols>
  <sheetData>
    <row r="1" spans="1:9" ht="15" customHeight="1" x14ac:dyDescent="0.25">
      <c r="A1" s="223"/>
      <c r="B1" s="223"/>
      <c r="C1" s="223"/>
      <c r="D1" s="223"/>
      <c r="E1" s="223"/>
      <c r="F1" s="223"/>
      <c r="G1" s="223"/>
    </row>
    <row r="2" spans="1:9" ht="22.5" customHeight="1" x14ac:dyDescent="0.3">
      <c r="A2" s="220" t="s">
        <v>12</v>
      </c>
      <c r="B2" s="220"/>
      <c r="C2" s="220"/>
      <c r="D2" s="220"/>
      <c r="E2" s="220"/>
      <c r="F2" s="220"/>
      <c r="G2" s="220"/>
      <c r="H2" s="220"/>
      <c r="I2" s="220"/>
    </row>
    <row r="3" spans="1:9" ht="23.25" customHeight="1" x14ac:dyDescent="0.3">
      <c r="A3" s="220" t="s">
        <v>140</v>
      </c>
      <c r="B3" s="220"/>
      <c r="C3" s="220"/>
      <c r="D3" s="220"/>
      <c r="E3" s="220"/>
      <c r="F3" s="220"/>
      <c r="G3" s="220"/>
      <c r="H3" s="220"/>
      <c r="I3" s="220"/>
    </row>
    <row r="4" spans="1:9" ht="22.5" customHeight="1" x14ac:dyDescent="0.3">
      <c r="A4" s="220" t="s">
        <v>9</v>
      </c>
      <c r="B4" s="220"/>
      <c r="C4" s="220"/>
      <c r="D4" s="220"/>
      <c r="E4" s="220"/>
      <c r="F4" s="220"/>
      <c r="G4" s="220"/>
      <c r="H4" s="220"/>
      <c r="I4" s="10"/>
    </row>
    <row r="5" spans="1:9" ht="23.25" customHeight="1" x14ac:dyDescent="0.3">
      <c r="A5" s="221" t="s">
        <v>85</v>
      </c>
      <c r="B5" s="221"/>
      <c r="C5" s="221"/>
      <c r="D5" s="221"/>
      <c r="E5" s="221"/>
      <c r="F5" s="221"/>
      <c r="G5" s="221"/>
      <c r="H5" s="221"/>
    </row>
    <row r="6" spans="1:9" ht="9" customHeight="1" x14ac:dyDescent="0.25">
      <c r="A6" s="3"/>
      <c r="B6" s="14"/>
      <c r="C6" s="13"/>
      <c r="D6" s="3"/>
      <c r="E6" s="3"/>
      <c r="F6" s="3"/>
      <c r="G6" s="3"/>
      <c r="H6" s="3"/>
    </row>
    <row r="7" spans="1:9" ht="19.350000000000001" customHeight="1" x14ac:dyDescent="0.25">
      <c r="A7" s="224" t="s">
        <v>87</v>
      </c>
      <c r="B7" s="224"/>
      <c r="C7" s="224"/>
      <c r="D7" s="224"/>
      <c r="E7" s="224"/>
      <c r="F7" s="224"/>
      <c r="G7" s="224"/>
      <c r="H7" s="224"/>
    </row>
    <row r="8" spans="1:9" ht="19.350000000000001" customHeight="1" x14ac:dyDescent="0.25">
      <c r="A8" s="31" t="s">
        <v>28</v>
      </c>
      <c r="B8" s="31" t="s">
        <v>29</v>
      </c>
      <c r="C8" s="31" t="s">
        <v>30</v>
      </c>
      <c r="D8" s="31" t="s">
        <v>31</v>
      </c>
      <c r="E8" s="31"/>
      <c r="F8" s="7" t="s">
        <v>2</v>
      </c>
      <c r="G8" s="16" t="s">
        <v>0</v>
      </c>
      <c r="H8" s="21">
        <v>40</v>
      </c>
    </row>
    <row r="9" spans="1:9" ht="18.600000000000001" customHeight="1" x14ac:dyDescent="0.25">
      <c r="A9" s="32" t="s">
        <v>41</v>
      </c>
      <c r="B9" s="39">
        <v>40</v>
      </c>
      <c r="C9" s="39">
        <v>31</v>
      </c>
      <c r="D9" s="40">
        <f t="shared" ref="D9:D18" si="0">C9/B9</f>
        <v>0.77500000000000002</v>
      </c>
      <c r="E9" s="40"/>
      <c r="F9" s="26" t="s">
        <v>18</v>
      </c>
      <c r="G9" s="16" t="s">
        <v>0</v>
      </c>
      <c r="H9" s="11">
        <v>31</v>
      </c>
    </row>
    <row r="10" spans="1:9" ht="18.600000000000001" customHeight="1" x14ac:dyDescent="0.25">
      <c r="A10" s="32" t="s">
        <v>40</v>
      </c>
      <c r="B10" s="18">
        <v>5</v>
      </c>
      <c r="C10" s="18">
        <v>5</v>
      </c>
      <c r="D10" s="41">
        <f t="shared" si="0"/>
        <v>1</v>
      </c>
      <c r="E10" s="41"/>
      <c r="F10" s="33"/>
      <c r="G10" s="1"/>
      <c r="H10" s="6"/>
    </row>
    <row r="11" spans="1:9" ht="18.600000000000001" customHeight="1" x14ac:dyDescent="0.3">
      <c r="A11" s="32" t="s">
        <v>42</v>
      </c>
      <c r="B11" s="39">
        <v>29</v>
      </c>
      <c r="C11" s="39">
        <v>28</v>
      </c>
      <c r="D11" s="40">
        <f t="shared" si="0"/>
        <v>0.96551724137931039</v>
      </c>
      <c r="E11" s="40"/>
      <c r="F11" s="21" t="s">
        <v>44</v>
      </c>
      <c r="G11" s="21" t="s">
        <v>45</v>
      </c>
      <c r="H11" s="44">
        <v>0.77500000000000002</v>
      </c>
    </row>
    <row r="12" spans="1:9" ht="18.600000000000001" customHeight="1" x14ac:dyDescent="0.25">
      <c r="A12" s="32" t="s">
        <v>43</v>
      </c>
      <c r="B12" s="18">
        <v>6</v>
      </c>
      <c r="C12" s="18">
        <v>6</v>
      </c>
      <c r="D12" s="41">
        <f t="shared" si="0"/>
        <v>1</v>
      </c>
      <c r="E12" s="41"/>
      <c r="F12" s="33"/>
      <c r="G12" s="1"/>
      <c r="H12" s="1"/>
    </row>
    <row r="13" spans="1:9" ht="18.600000000000001" customHeight="1" x14ac:dyDescent="0.25">
      <c r="A13" s="32" t="s">
        <v>11</v>
      </c>
      <c r="B13" s="18">
        <v>40</v>
      </c>
      <c r="C13" s="39">
        <v>39</v>
      </c>
      <c r="D13" s="40">
        <f t="shared" si="0"/>
        <v>0.97499999999999998</v>
      </c>
      <c r="E13" s="40"/>
      <c r="F13" s="33"/>
      <c r="G13" s="1"/>
      <c r="H13" s="1"/>
    </row>
    <row r="14" spans="1:9" ht="18.600000000000001" customHeight="1" x14ac:dyDescent="0.25">
      <c r="A14" s="32" t="s">
        <v>32</v>
      </c>
      <c r="B14" s="18">
        <v>30</v>
      </c>
      <c r="C14" s="18">
        <v>28</v>
      </c>
      <c r="D14" s="40">
        <f t="shared" si="0"/>
        <v>0.93333333333333335</v>
      </c>
      <c r="E14" s="40"/>
      <c r="F14" s="33"/>
      <c r="G14" s="1"/>
      <c r="H14" s="1"/>
    </row>
    <row r="15" spans="1:9" ht="18.600000000000001" customHeight="1" x14ac:dyDescent="0.25">
      <c r="A15" s="32" t="s">
        <v>33</v>
      </c>
      <c r="B15" s="18">
        <v>17</v>
      </c>
      <c r="C15" s="39">
        <v>16</v>
      </c>
      <c r="D15" s="40">
        <f t="shared" si="0"/>
        <v>0.94117647058823528</v>
      </c>
      <c r="E15" s="40"/>
      <c r="F15" s="33"/>
      <c r="G15" s="1"/>
      <c r="H15" s="1"/>
    </row>
    <row r="16" spans="1:9" ht="18.600000000000001" customHeight="1" x14ac:dyDescent="0.25">
      <c r="A16" s="32" t="s">
        <v>34</v>
      </c>
      <c r="B16" s="18">
        <v>10</v>
      </c>
      <c r="C16" s="39">
        <v>10</v>
      </c>
      <c r="D16" s="41">
        <f t="shared" si="0"/>
        <v>1</v>
      </c>
      <c r="E16" s="41"/>
      <c r="F16" s="33"/>
      <c r="G16" s="1"/>
      <c r="H16" s="1"/>
    </row>
    <row r="17" spans="1:8" ht="18.600000000000001" customHeight="1" x14ac:dyDescent="0.25">
      <c r="A17" s="32" t="s">
        <v>60</v>
      </c>
      <c r="B17" s="18">
        <v>23</v>
      </c>
      <c r="C17" s="18">
        <v>21</v>
      </c>
      <c r="D17" s="40">
        <f t="shared" si="0"/>
        <v>0.91304347826086951</v>
      </c>
      <c r="E17" s="40"/>
      <c r="F17" s="33"/>
      <c r="G17" s="1"/>
      <c r="H17" s="1"/>
    </row>
    <row r="18" spans="1:8" ht="18.600000000000001" customHeight="1" x14ac:dyDescent="0.25">
      <c r="A18" s="32" t="s">
        <v>145</v>
      </c>
      <c r="B18" s="18">
        <v>40</v>
      </c>
      <c r="C18" s="39">
        <v>39</v>
      </c>
      <c r="D18" s="40">
        <f t="shared" si="0"/>
        <v>0.97499999999999998</v>
      </c>
      <c r="E18" s="40"/>
      <c r="F18" s="33"/>
      <c r="G18" s="1"/>
      <c r="H18" s="1"/>
    </row>
    <row r="19" spans="1:8" ht="18" customHeight="1" x14ac:dyDescent="0.25">
      <c r="A19" s="3"/>
      <c r="B19" s="3"/>
      <c r="C19" s="13"/>
      <c r="D19" s="3"/>
      <c r="E19" s="3"/>
      <c r="F19" s="13"/>
      <c r="G19" s="3"/>
      <c r="H19" s="3"/>
    </row>
    <row r="20" spans="1:8" ht="19.350000000000001" customHeight="1" x14ac:dyDescent="0.25">
      <c r="A20" s="222" t="s">
        <v>88</v>
      </c>
      <c r="B20" s="222"/>
      <c r="C20" s="222"/>
      <c r="D20" s="222"/>
      <c r="E20" s="222"/>
      <c r="F20" s="222"/>
      <c r="G20" s="222"/>
      <c r="H20" s="222"/>
    </row>
    <row r="21" spans="1:8" ht="19.350000000000001" customHeight="1" x14ac:dyDescent="0.25">
      <c r="A21" s="31" t="s">
        <v>28</v>
      </c>
      <c r="B21" s="31" t="s">
        <v>29</v>
      </c>
      <c r="C21" s="31" t="s">
        <v>30</v>
      </c>
      <c r="D21" s="31" t="s">
        <v>31</v>
      </c>
      <c r="E21" s="31"/>
      <c r="F21" s="7" t="s">
        <v>2</v>
      </c>
      <c r="G21" s="16" t="s">
        <v>0</v>
      </c>
      <c r="H21" s="21">
        <v>31</v>
      </c>
    </row>
    <row r="22" spans="1:8" ht="18.600000000000001" customHeight="1" x14ac:dyDescent="0.25">
      <c r="A22" s="32" t="s">
        <v>41</v>
      </c>
      <c r="B22" s="39">
        <v>31</v>
      </c>
      <c r="C22" s="39">
        <v>31</v>
      </c>
      <c r="D22" s="41">
        <f>C22/B22</f>
        <v>1</v>
      </c>
      <c r="E22" s="40"/>
      <c r="F22" s="26" t="s">
        <v>18</v>
      </c>
      <c r="G22" s="16" t="s">
        <v>0</v>
      </c>
      <c r="H22" s="11">
        <v>22</v>
      </c>
    </row>
    <row r="23" spans="1:8" ht="18.600000000000001" customHeight="1" x14ac:dyDescent="0.25">
      <c r="A23" s="32" t="s">
        <v>40</v>
      </c>
      <c r="B23" s="39">
        <v>15</v>
      </c>
      <c r="C23" s="39">
        <v>15</v>
      </c>
      <c r="D23" s="41">
        <f t="shared" ref="D23:D30" si="1">C23/B23</f>
        <v>1</v>
      </c>
      <c r="E23" s="40"/>
      <c r="F23" s="33"/>
      <c r="G23" s="1"/>
      <c r="H23" s="1"/>
    </row>
    <row r="24" spans="1:8" ht="18.600000000000001" customHeight="1" x14ac:dyDescent="0.3">
      <c r="A24" s="32" t="s">
        <v>42</v>
      </c>
      <c r="B24" s="39">
        <v>10</v>
      </c>
      <c r="C24" s="39">
        <v>10</v>
      </c>
      <c r="D24" s="41">
        <f t="shared" si="1"/>
        <v>1</v>
      </c>
      <c r="E24" s="41"/>
      <c r="F24" s="21" t="s">
        <v>44</v>
      </c>
      <c r="G24" s="21" t="s">
        <v>45</v>
      </c>
      <c r="H24" s="51">
        <f>H22/H21</f>
        <v>0.70967741935483875</v>
      </c>
    </row>
    <row r="25" spans="1:8" ht="18.600000000000001" customHeight="1" x14ac:dyDescent="0.25">
      <c r="A25" s="32" t="s">
        <v>43</v>
      </c>
      <c r="B25" s="18">
        <v>6</v>
      </c>
      <c r="C25" s="18">
        <v>6</v>
      </c>
      <c r="D25" s="41">
        <f t="shared" si="1"/>
        <v>1</v>
      </c>
      <c r="E25" s="41"/>
      <c r="F25" s="33"/>
      <c r="G25" s="1"/>
      <c r="H25" s="1"/>
    </row>
    <row r="26" spans="1:8" ht="18.600000000000001" customHeight="1" x14ac:dyDescent="0.25">
      <c r="A26" s="32" t="s">
        <v>35</v>
      </c>
      <c r="B26" s="18">
        <v>31</v>
      </c>
      <c r="C26" s="39">
        <v>26</v>
      </c>
      <c r="D26" s="40">
        <f t="shared" si="1"/>
        <v>0.83870967741935487</v>
      </c>
      <c r="E26" s="40"/>
      <c r="F26" s="33"/>
      <c r="G26" s="1"/>
      <c r="H26" s="1"/>
    </row>
    <row r="27" spans="1:8" ht="18.600000000000001" customHeight="1" x14ac:dyDescent="0.25">
      <c r="A27" s="32" t="s">
        <v>36</v>
      </c>
      <c r="B27" s="18">
        <v>15</v>
      </c>
      <c r="C27" s="18">
        <v>12</v>
      </c>
      <c r="D27" s="41">
        <f t="shared" si="1"/>
        <v>0.8</v>
      </c>
      <c r="E27" s="40"/>
      <c r="F27" s="33"/>
      <c r="G27" s="1"/>
      <c r="H27" s="1"/>
    </row>
    <row r="28" spans="1:8" ht="18.600000000000001" customHeight="1" x14ac:dyDescent="0.25">
      <c r="A28" s="32" t="s">
        <v>37</v>
      </c>
      <c r="B28" s="18">
        <v>16</v>
      </c>
      <c r="C28" s="18">
        <v>16</v>
      </c>
      <c r="D28" s="41">
        <f t="shared" si="1"/>
        <v>1</v>
      </c>
      <c r="E28" s="41"/>
      <c r="F28" s="33"/>
      <c r="G28" s="1"/>
      <c r="H28" s="1"/>
    </row>
    <row r="29" spans="1:8" ht="18.600000000000001" customHeight="1" x14ac:dyDescent="0.25">
      <c r="A29" s="12" t="s">
        <v>38</v>
      </c>
      <c r="B29" s="18">
        <v>31</v>
      </c>
      <c r="C29" s="39">
        <v>24</v>
      </c>
      <c r="D29" s="40">
        <f t="shared" si="1"/>
        <v>0.77419354838709675</v>
      </c>
      <c r="E29" s="41"/>
      <c r="F29" s="6"/>
    </row>
    <row r="30" spans="1:8" ht="18.600000000000001" customHeight="1" x14ac:dyDescent="0.25">
      <c r="A30" s="32" t="s">
        <v>145</v>
      </c>
      <c r="B30" s="18">
        <v>31</v>
      </c>
      <c r="C30" s="39">
        <v>31</v>
      </c>
      <c r="D30" s="41">
        <f t="shared" si="1"/>
        <v>1</v>
      </c>
      <c r="E30" s="41"/>
      <c r="F30" s="6"/>
    </row>
    <row r="31" spans="1:8" ht="18" customHeight="1" x14ac:dyDescent="0.25">
      <c r="A31" s="3"/>
      <c r="B31" s="3"/>
      <c r="C31" s="13"/>
      <c r="D31" s="3"/>
      <c r="E31" s="3"/>
      <c r="F31" s="13"/>
      <c r="G31" s="3"/>
      <c r="H31" s="3"/>
    </row>
    <row r="32" spans="1:8" ht="19.350000000000001" customHeight="1" x14ac:dyDescent="0.25">
      <c r="A32" s="222" t="s">
        <v>89</v>
      </c>
      <c r="B32" s="222"/>
      <c r="C32" s="222"/>
      <c r="D32" s="222"/>
      <c r="E32" s="222"/>
      <c r="F32" s="222"/>
      <c r="G32" s="222"/>
      <c r="H32" s="222"/>
    </row>
    <row r="33" spans="1:8" ht="19.350000000000001" customHeight="1" x14ac:dyDescent="0.25">
      <c r="A33" s="31" t="s">
        <v>28</v>
      </c>
      <c r="B33" s="31" t="s">
        <v>29</v>
      </c>
      <c r="C33" s="31" t="s">
        <v>30</v>
      </c>
      <c r="D33" s="31" t="s">
        <v>31</v>
      </c>
      <c r="E33" s="31"/>
      <c r="F33" s="7" t="s">
        <v>2</v>
      </c>
      <c r="G33" s="16" t="s">
        <v>0</v>
      </c>
      <c r="H33" s="11">
        <v>66</v>
      </c>
    </row>
    <row r="34" spans="1:8" ht="18.600000000000001" customHeight="1" x14ac:dyDescent="0.25">
      <c r="A34" s="32" t="s">
        <v>41</v>
      </c>
      <c r="B34" s="39">
        <v>66</v>
      </c>
      <c r="C34" s="39">
        <v>63</v>
      </c>
      <c r="D34" s="40">
        <f t="shared" ref="D34:D43" si="2">C34/B34</f>
        <v>0.95454545454545459</v>
      </c>
      <c r="E34" s="40"/>
      <c r="F34" s="26" t="s">
        <v>18</v>
      </c>
      <c r="G34" s="16" t="s">
        <v>0</v>
      </c>
      <c r="H34" s="11">
        <v>39</v>
      </c>
    </row>
    <row r="35" spans="1:8" ht="18.600000000000001" customHeight="1" x14ac:dyDescent="0.25">
      <c r="A35" s="32" t="s">
        <v>40</v>
      </c>
      <c r="B35" s="39">
        <v>21</v>
      </c>
      <c r="C35" s="39">
        <v>19</v>
      </c>
      <c r="D35" s="40">
        <f t="shared" si="2"/>
        <v>0.90476190476190477</v>
      </c>
      <c r="E35" s="40"/>
      <c r="F35" s="33"/>
      <c r="G35" s="1"/>
      <c r="H35" s="6"/>
    </row>
    <row r="36" spans="1:8" ht="18.600000000000001" customHeight="1" x14ac:dyDescent="0.3">
      <c r="A36" s="32" t="s">
        <v>42</v>
      </c>
      <c r="B36" s="39">
        <v>38</v>
      </c>
      <c r="C36" s="39">
        <v>36</v>
      </c>
      <c r="D36" s="40">
        <f t="shared" si="2"/>
        <v>0.94736842105263153</v>
      </c>
      <c r="E36" s="40"/>
      <c r="F36" s="21" t="s">
        <v>44</v>
      </c>
      <c r="G36" s="21" t="s">
        <v>45</v>
      </c>
      <c r="H36" s="48">
        <f>H34/H33</f>
        <v>0.59090909090909094</v>
      </c>
    </row>
    <row r="37" spans="1:8" ht="18.600000000000001" customHeight="1" x14ac:dyDescent="0.25">
      <c r="A37" s="32" t="s">
        <v>43</v>
      </c>
      <c r="B37" s="18">
        <v>7</v>
      </c>
      <c r="C37" s="18">
        <v>7</v>
      </c>
      <c r="D37" s="41">
        <f t="shared" si="2"/>
        <v>1</v>
      </c>
      <c r="E37" s="41"/>
      <c r="F37" s="33"/>
      <c r="G37" s="1"/>
    </row>
    <row r="38" spans="1:8" ht="18.600000000000001" customHeight="1" x14ac:dyDescent="0.25">
      <c r="A38" s="32" t="s">
        <v>147</v>
      </c>
      <c r="B38" s="18">
        <v>66</v>
      </c>
      <c r="C38" s="39">
        <v>63</v>
      </c>
      <c r="D38" s="40">
        <f t="shared" si="2"/>
        <v>0.95454545454545459</v>
      </c>
      <c r="E38" s="40"/>
      <c r="F38" s="33"/>
      <c r="G38" s="1"/>
    </row>
    <row r="39" spans="1:8" ht="18.600000000000001" customHeight="1" x14ac:dyDescent="0.25">
      <c r="A39" s="32" t="s">
        <v>56</v>
      </c>
      <c r="B39" s="18">
        <v>66</v>
      </c>
      <c r="C39" s="39">
        <v>64</v>
      </c>
      <c r="D39" s="41">
        <f t="shared" si="2"/>
        <v>0.96969696969696972</v>
      </c>
      <c r="E39" s="40"/>
      <c r="F39" s="33"/>
      <c r="G39" s="1"/>
    </row>
    <row r="40" spans="1:8" ht="18.600000000000001" customHeight="1" x14ac:dyDescent="0.25">
      <c r="A40" s="32" t="s">
        <v>148</v>
      </c>
      <c r="B40" s="18">
        <v>43</v>
      </c>
      <c r="C40" s="39">
        <v>30</v>
      </c>
      <c r="D40" s="40">
        <f t="shared" si="2"/>
        <v>0.69767441860465118</v>
      </c>
      <c r="E40" s="40"/>
      <c r="F40" s="33"/>
      <c r="G40" s="1"/>
    </row>
    <row r="41" spans="1:8" ht="18.600000000000001" customHeight="1" x14ac:dyDescent="0.25">
      <c r="A41" s="12" t="s">
        <v>72</v>
      </c>
      <c r="B41" s="18">
        <v>43</v>
      </c>
      <c r="C41" s="39">
        <v>43</v>
      </c>
      <c r="D41" s="41">
        <f t="shared" si="2"/>
        <v>1</v>
      </c>
      <c r="E41" s="40"/>
      <c r="F41" s="6"/>
    </row>
    <row r="42" spans="1:8" ht="18.600000000000001" customHeight="1" x14ac:dyDescent="0.25">
      <c r="A42" s="32" t="s">
        <v>93</v>
      </c>
      <c r="B42" s="18">
        <v>23</v>
      </c>
      <c r="C42" s="18">
        <v>9</v>
      </c>
      <c r="D42" s="40">
        <f t="shared" si="2"/>
        <v>0.39130434782608697</v>
      </c>
      <c r="E42" s="40"/>
      <c r="F42" s="29"/>
    </row>
    <row r="43" spans="1:8" ht="18.600000000000001" customHeight="1" x14ac:dyDescent="0.25">
      <c r="A43" s="32" t="s">
        <v>94</v>
      </c>
      <c r="B43" s="18">
        <v>23</v>
      </c>
      <c r="C43" s="18">
        <v>16</v>
      </c>
      <c r="D43" s="40">
        <f t="shared" si="2"/>
        <v>0.69565217391304346</v>
      </c>
      <c r="E43" s="40"/>
      <c r="F43" s="29"/>
    </row>
    <row r="44" spans="1:8" ht="18" customHeight="1" x14ac:dyDescent="0.25">
      <c r="A44" s="3"/>
      <c r="B44" s="3"/>
      <c r="C44" s="13"/>
      <c r="D44" s="3"/>
      <c r="E44" s="3"/>
      <c r="F44" s="13"/>
      <c r="G44" s="3"/>
      <c r="H44" s="3"/>
    </row>
    <row r="45" spans="1:8" ht="12" customHeight="1" x14ac:dyDescent="0.25"/>
  </sheetData>
  <mergeCells count="8">
    <mergeCell ref="A20:H20"/>
    <mergeCell ref="A32:H32"/>
    <mergeCell ref="A1:G1"/>
    <mergeCell ref="A2:I2"/>
    <mergeCell ref="A3:I3"/>
    <mergeCell ref="A4:H4"/>
    <mergeCell ref="A5:H5"/>
    <mergeCell ref="A7:H7"/>
  </mergeCells>
  <pageMargins left="0.75" right="0" top="0.25" bottom="0.25" header="0.5" footer="0.5"/>
  <pageSetup paperSize="9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6"/>
  <sheetViews>
    <sheetView workbookViewId="0">
      <selection activeCell="F11" sqref="F11"/>
    </sheetView>
  </sheetViews>
  <sheetFormatPr defaultRowHeight="15.75" x14ac:dyDescent="0.25"/>
  <cols>
    <col min="1" max="1" width="21.625" customWidth="1"/>
    <col min="2" max="3" width="8.625" customWidth="1"/>
    <col min="4" max="4" width="11.5" customWidth="1"/>
    <col min="5" max="5" width="1.375" customWidth="1"/>
    <col min="6" max="6" width="18.5" customWidth="1"/>
    <col min="7" max="7" width="7.375" customWidth="1"/>
    <col min="8" max="8" width="9.375" customWidth="1"/>
    <col min="9" max="9" width="9" hidden="1" customWidth="1"/>
    <col min="10" max="10" width="0.5" customWidth="1"/>
    <col min="11" max="11" width="9.125" customWidth="1"/>
  </cols>
  <sheetData>
    <row r="1" spans="1:9" ht="6.75" customHeight="1" x14ac:dyDescent="0.25">
      <c r="A1" s="32"/>
      <c r="B1" s="18"/>
      <c r="C1" s="39"/>
      <c r="D1" s="40"/>
      <c r="E1" s="40"/>
      <c r="F1" s="33"/>
      <c r="G1" s="1"/>
    </row>
    <row r="2" spans="1:9" ht="22.5" customHeight="1" x14ac:dyDescent="0.3">
      <c r="A2" s="220" t="s">
        <v>12</v>
      </c>
      <c r="B2" s="220"/>
      <c r="C2" s="220"/>
      <c r="D2" s="220"/>
      <c r="E2" s="220"/>
      <c r="F2" s="220"/>
      <c r="G2" s="220"/>
      <c r="H2" s="220"/>
      <c r="I2" s="220"/>
    </row>
    <row r="3" spans="1:9" ht="23.25" customHeight="1" x14ac:dyDescent="0.3">
      <c r="A3" s="220" t="s">
        <v>84</v>
      </c>
      <c r="B3" s="220"/>
      <c r="C3" s="220"/>
      <c r="D3" s="220"/>
      <c r="E3" s="220"/>
      <c r="F3" s="220"/>
      <c r="G3" s="220"/>
      <c r="H3" s="220"/>
      <c r="I3" s="220"/>
    </row>
    <row r="4" spans="1:9" ht="22.5" customHeight="1" x14ac:dyDescent="0.3">
      <c r="A4" s="220" t="s">
        <v>9</v>
      </c>
      <c r="B4" s="220"/>
      <c r="C4" s="220"/>
      <c r="D4" s="220"/>
      <c r="E4" s="220"/>
      <c r="F4" s="220"/>
      <c r="G4" s="220"/>
      <c r="H4" s="220"/>
      <c r="I4" s="10"/>
    </row>
    <row r="5" spans="1:9" ht="23.25" customHeight="1" x14ac:dyDescent="0.3">
      <c r="A5" s="221" t="s">
        <v>110</v>
      </c>
      <c r="B5" s="221"/>
      <c r="C5" s="221"/>
      <c r="D5" s="221"/>
      <c r="E5" s="221"/>
      <c r="F5" s="221"/>
      <c r="G5" s="221"/>
      <c r="H5" s="221"/>
    </row>
    <row r="6" spans="1:9" ht="9" customHeight="1" x14ac:dyDescent="0.25">
      <c r="A6" s="3"/>
      <c r="B6" s="14"/>
      <c r="C6" s="13"/>
      <c r="D6" s="3"/>
      <c r="E6" s="3"/>
      <c r="F6" s="3"/>
      <c r="G6" s="3"/>
      <c r="H6" s="3"/>
    </row>
    <row r="7" spans="1:9" ht="19.350000000000001" customHeight="1" x14ac:dyDescent="0.25">
      <c r="A7" s="224" t="s">
        <v>115</v>
      </c>
      <c r="B7" s="224"/>
      <c r="C7" s="224"/>
      <c r="D7" s="224"/>
      <c r="E7" s="224"/>
      <c r="F7" s="224"/>
      <c r="G7" s="224"/>
      <c r="H7" s="224"/>
    </row>
    <row r="8" spans="1:9" ht="19.350000000000001" customHeight="1" x14ac:dyDescent="0.25">
      <c r="A8" s="31" t="s">
        <v>28</v>
      </c>
      <c r="B8" s="31" t="s">
        <v>29</v>
      </c>
      <c r="C8" s="31" t="s">
        <v>30</v>
      </c>
      <c r="D8" s="31" t="s">
        <v>31</v>
      </c>
      <c r="E8" s="31"/>
      <c r="F8" s="7" t="s">
        <v>2</v>
      </c>
      <c r="G8" s="16" t="s">
        <v>0</v>
      </c>
      <c r="H8" s="21">
        <v>45</v>
      </c>
    </row>
    <row r="9" spans="1:9" ht="18.600000000000001" customHeight="1" x14ac:dyDescent="0.25">
      <c r="A9" s="32" t="s">
        <v>41</v>
      </c>
      <c r="B9" s="39">
        <v>45</v>
      </c>
      <c r="C9" s="39">
        <v>38</v>
      </c>
      <c r="D9" s="40">
        <f>C9/B9</f>
        <v>0.84444444444444444</v>
      </c>
      <c r="E9" s="40"/>
      <c r="F9" s="26" t="s">
        <v>18</v>
      </c>
      <c r="G9" s="16" t="s">
        <v>0</v>
      </c>
      <c r="H9" s="11">
        <v>22</v>
      </c>
    </row>
    <row r="10" spans="1:9" ht="18.600000000000001" customHeight="1" x14ac:dyDescent="0.25">
      <c r="A10" s="32" t="s">
        <v>40</v>
      </c>
      <c r="B10" s="18">
        <v>6</v>
      </c>
      <c r="C10" s="18">
        <v>5</v>
      </c>
      <c r="D10" s="40">
        <f t="shared" ref="D10:D18" si="0">C10/B10</f>
        <v>0.83333333333333337</v>
      </c>
      <c r="E10" s="41"/>
      <c r="F10" s="33"/>
      <c r="G10" s="1"/>
      <c r="H10" s="6"/>
    </row>
    <row r="11" spans="1:9" ht="18.600000000000001" customHeight="1" x14ac:dyDescent="0.3">
      <c r="A11" s="32" t="s">
        <v>42</v>
      </c>
      <c r="B11" s="39">
        <v>33</v>
      </c>
      <c r="C11" s="39">
        <v>31</v>
      </c>
      <c r="D11" s="40">
        <f t="shared" si="0"/>
        <v>0.93939393939393945</v>
      </c>
      <c r="E11" s="40"/>
      <c r="F11" s="21" t="s">
        <v>44</v>
      </c>
      <c r="G11" s="21" t="s">
        <v>45</v>
      </c>
      <c r="H11" s="44">
        <f>22/45</f>
        <v>0.48888888888888887</v>
      </c>
    </row>
    <row r="12" spans="1:9" ht="18.600000000000001" customHeight="1" x14ac:dyDescent="0.25">
      <c r="A12" s="32" t="s">
        <v>43</v>
      </c>
      <c r="B12" s="18">
        <v>6</v>
      </c>
      <c r="C12" s="18">
        <v>6</v>
      </c>
      <c r="D12" s="41">
        <f t="shared" si="0"/>
        <v>1</v>
      </c>
      <c r="E12" s="41"/>
      <c r="F12" s="33"/>
      <c r="G12" s="1"/>
      <c r="H12" s="1"/>
    </row>
    <row r="13" spans="1:9" ht="18.600000000000001" customHeight="1" x14ac:dyDescent="0.25">
      <c r="A13" s="32" t="s">
        <v>11</v>
      </c>
      <c r="B13" s="18">
        <v>45</v>
      </c>
      <c r="C13" s="39">
        <v>33</v>
      </c>
      <c r="D13" s="40">
        <f t="shared" si="0"/>
        <v>0.73333333333333328</v>
      </c>
      <c r="E13" s="40"/>
      <c r="F13" s="33"/>
      <c r="G13" s="1"/>
      <c r="H13" s="1"/>
    </row>
    <row r="14" spans="1:9" ht="18.600000000000001" customHeight="1" x14ac:dyDescent="0.25">
      <c r="A14" s="32" t="s">
        <v>32</v>
      </c>
      <c r="B14" s="18">
        <v>35</v>
      </c>
      <c r="C14" s="18">
        <v>22</v>
      </c>
      <c r="D14" s="40">
        <f t="shared" si="0"/>
        <v>0.62857142857142856</v>
      </c>
      <c r="E14" s="40"/>
      <c r="F14" s="33"/>
      <c r="G14" s="1"/>
      <c r="H14" s="1"/>
    </row>
    <row r="15" spans="1:9" ht="18.600000000000001" customHeight="1" x14ac:dyDescent="0.25">
      <c r="A15" s="32" t="s">
        <v>33</v>
      </c>
      <c r="B15" s="18">
        <v>20</v>
      </c>
      <c r="C15" s="39">
        <v>17</v>
      </c>
      <c r="D15" s="41">
        <f t="shared" si="0"/>
        <v>0.85</v>
      </c>
      <c r="E15" s="40"/>
      <c r="F15" s="33"/>
      <c r="G15" s="1"/>
      <c r="H15" s="1"/>
    </row>
    <row r="16" spans="1:9" ht="18.600000000000001" customHeight="1" x14ac:dyDescent="0.25">
      <c r="A16" s="32" t="s">
        <v>34</v>
      </c>
      <c r="B16" s="18">
        <v>10</v>
      </c>
      <c r="C16" s="39">
        <v>10</v>
      </c>
      <c r="D16" s="41">
        <f t="shared" si="0"/>
        <v>1</v>
      </c>
      <c r="E16" s="41"/>
      <c r="F16" s="33"/>
      <c r="G16" s="1"/>
      <c r="H16" s="1"/>
    </row>
    <row r="17" spans="1:8" ht="18.600000000000001" customHeight="1" x14ac:dyDescent="0.25">
      <c r="A17" s="32" t="s">
        <v>60</v>
      </c>
      <c r="B17" s="18">
        <v>25</v>
      </c>
      <c r="C17" s="18">
        <v>20</v>
      </c>
      <c r="D17" s="41">
        <f t="shared" si="0"/>
        <v>0.8</v>
      </c>
      <c r="E17" s="40"/>
      <c r="F17" s="33"/>
      <c r="G17" s="1"/>
      <c r="H17" s="1"/>
    </row>
    <row r="18" spans="1:8" ht="18.600000000000001" customHeight="1" x14ac:dyDescent="0.25">
      <c r="A18" s="32" t="s">
        <v>55</v>
      </c>
      <c r="B18" s="18">
        <v>45</v>
      </c>
      <c r="C18" s="39">
        <v>44</v>
      </c>
      <c r="D18" s="40">
        <f t="shared" si="0"/>
        <v>0.97777777777777775</v>
      </c>
      <c r="E18" s="40"/>
      <c r="F18" s="33"/>
      <c r="G18" s="1"/>
      <c r="H18" s="1"/>
    </row>
    <row r="19" spans="1:8" ht="18" customHeight="1" x14ac:dyDescent="0.25">
      <c r="A19" s="3"/>
      <c r="B19" s="3"/>
      <c r="C19" s="13"/>
      <c r="D19" s="3"/>
      <c r="E19" s="3"/>
      <c r="F19" s="13"/>
      <c r="G19" s="3"/>
      <c r="H19" s="3"/>
    </row>
    <row r="20" spans="1:8" ht="19.350000000000001" customHeight="1" x14ac:dyDescent="0.25">
      <c r="A20" s="222" t="s">
        <v>116</v>
      </c>
      <c r="B20" s="222"/>
      <c r="C20" s="222"/>
      <c r="D20" s="222"/>
      <c r="E20" s="222"/>
      <c r="F20" s="222"/>
      <c r="G20" s="222"/>
      <c r="H20" s="222"/>
    </row>
    <row r="21" spans="1:8" ht="19.350000000000001" customHeight="1" x14ac:dyDescent="0.25">
      <c r="A21" s="31" t="s">
        <v>28</v>
      </c>
      <c r="B21" s="31" t="s">
        <v>29</v>
      </c>
      <c r="C21" s="31" t="s">
        <v>30</v>
      </c>
      <c r="D21" s="31" t="s">
        <v>31</v>
      </c>
      <c r="E21" s="31"/>
      <c r="F21" s="7" t="s">
        <v>2</v>
      </c>
      <c r="G21" s="16" t="s">
        <v>0</v>
      </c>
      <c r="H21" s="21">
        <v>35</v>
      </c>
    </row>
    <row r="22" spans="1:8" ht="18.600000000000001" customHeight="1" x14ac:dyDescent="0.25">
      <c r="A22" s="32" t="s">
        <v>41</v>
      </c>
      <c r="B22" s="39">
        <v>35</v>
      </c>
      <c r="C22" s="39">
        <v>31</v>
      </c>
      <c r="D22" s="40">
        <f>C22/B22</f>
        <v>0.88571428571428568</v>
      </c>
      <c r="E22" s="40"/>
      <c r="F22" s="26" t="s">
        <v>18</v>
      </c>
      <c r="G22" s="16" t="s">
        <v>0</v>
      </c>
      <c r="H22" s="11">
        <v>22</v>
      </c>
    </row>
    <row r="23" spans="1:8" ht="18.600000000000001" customHeight="1" x14ac:dyDescent="0.25">
      <c r="A23" s="32" t="s">
        <v>40</v>
      </c>
      <c r="B23" s="39">
        <v>16</v>
      </c>
      <c r="C23" s="39">
        <v>16</v>
      </c>
      <c r="D23" s="41">
        <f t="shared" ref="D23:D30" si="1">C23/B23</f>
        <v>1</v>
      </c>
      <c r="E23" s="40"/>
      <c r="F23" s="33"/>
      <c r="G23" s="1"/>
      <c r="H23" s="1"/>
    </row>
    <row r="24" spans="1:8" ht="18.600000000000001" customHeight="1" x14ac:dyDescent="0.3">
      <c r="A24" s="32" t="s">
        <v>42</v>
      </c>
      <c r="B24" s="39">
        <v>13</v>
      </c>
      <c r="C24" s="39">
        <v>10</v>
      </c>
      <c r="D24" s="40">
        <f t="shared" si="1"/>
        <v>0.76923076923076927</v>
      </c>
      <c r="E24" s="41"/>
      <c r="F24" s="21" t="s">
        <v>44</v>
      </c>
      <c r="G24" s="21" t="s">
        <v>45</v>
      </c>
      <c r="H24" s="44">
        <f>22/35</f>
        <v>0.62857142857142856</v>
      </c>
    </row>
    <row r="25" spans="1:8" ht="18.600000000000001" customHeight="1" x14ac:dyDescent="0.25">
      <c r="A25" s="32" t="s">
        <v>43</v>
      </c>
      <c r="B25" s="18">
        <v>6</v>
      </c>
      <c r="C25" s="18">
        <v>6</v>
      </c>
      <c r="D25" s="41">
        <f t="shared" si="1"/>
        <v>1</v>
      </c>
      <c r="E25" s="41"/>
      <c r="F25" s="33"/>
      <c r="G25" s="1"/>
      <c r="H25" s="1"/>
    </row>
    <row r="26" spans="1:8" ht="18.600000000000001" customHeight="1" x14ac:dyDescent="0.25">
      <c r="A26" s="32" t="s">
        <v>35</v>
      </c>
      <c r="B26" s="18">
        <v>35</v>
      </c>
      <c r="C26" s="39">
        <v>26</v>
      </c>
      <c r="D26" s="40">
        <f t="shared" si="1"/>
        <v>0.74285714285714288</v>
      </c>
      <c r="E26" s="40"/>
      <c r="F26" s="33"/>
      <c r="G26" s="1"/>
      <c r="H26" s="1"/>
    </row>
    <row r="27" spans="1:8" ht="18.600000000000001" customHeight="1" x14ac:dyDescent="0.25">
      <c r="A27" s="32" t="s">
        <v>36</v>
      </c>
      <c r="B27" s="18">
        <v>19</v>
      </c>
      <c r="C27" s="18">
        <v>11</v>
      </c>
      <c r="D27" s="40">
        <f t="shared" si="1"/>
        <v>0.57894736842105265</v>
      </c>
      <c r="E27" s="40"/>
      <c r="F27" s="33"/>
      <c r="G27" s="1"/>
      <c r="H27" s="1"/>
    </row>
    <row r="28" spans="1:8" ht="18.600000000000001" customHeight="1" x14ac:dyDescent="0.25">
      <c r="A28" s="32" t="s">
        <v>37</v>
      </c>
      <c r="B28" s="18">
        <v>16</v>
      </c>
      <c r="C28" s="18">
        <v>13</v>
      </c>
      <c r="D28" s="40">
        <f t="shared" si="1"/>
        <v>0.8125</v>
      </c>
      <c r="E28" s="41"/>
      <c r="F28" s="33"/>
      <c r="G28" s="1"/>
      <c r="H28" s="1"/>
    </row>
    <row r="29" spans="1:8" ht="18.600000000000001" customHeight="1" x14ac:dyDescent="0.25">
      <c r="A29" s="12" t="s">
        <v>38</v>
      </c>
      <c r="B29" s="18">
        <v>35</v>
      </c>
      <c r="C29" s="39">
        <v>28</v>
      </c>
      <c r="D29" s="41">
        <f t="shared" si="1"/>
        <v>0.8</v>
      </c>
      <c r="E29" s="41"/>
      <c r="F29" s="6"/>
    </row>
    <row r="30" spans="1:8" ht="18.600000000000001" customHeight="1" x14ac:dyDescent="0.25">
      <c r="A30" s="32" t="s">
        <v>55</v>
      </c>
      <c r="B30" s="18">
        <v>35</v>
      </c>
      <c r="C30" s="39">
        <v>33</v>
      </c>
      <c r="D30" s="40">
        <f t="shared" si="1"/>
        <v>0.94285714285714284</v>
      </c>
      <c r="E30" s="41"/>
      <c r="F30" s="6"/>
    </row>
    <row r="31" spans="1:8" ht="18" customHeight="1" x14ac:dyDescent="0.25">
      <c r="A31" s="3"/>
      <c r="B31" s="3"/>
      <c r="C31" s="13"/>
      <c r="D31" s="3"/>
      <c r="E31" s="3"/>
      <c r="F31" s="13"/>
      <c r="G31" s="3"/>
      <c r="H31" s="3"/>
    </row>
    <row r="32" spans="1:8" ht="19.350000000000001" customHeight="1" x14ac:dyDescent="0.25">
      <c r="A32" s="222" t="s">
        <v>117</v>
      </c>
      <c r="B32" s="222"/>
      <c r="C32" s="222"/>
      <c r="D32" s="222"/>
      <c r="E32" s="222"/>
      <c r="F32" s="222"/>
      <c r="G32" s="222"/>
      <c r="H32" s="222"/>
    </row>
    <row r="33" spans="1:8" ht="19.350000000000001" customHeight="1" x14ac:dyDescent="0.25">
      <c r="A33" s="31" t="s">
        <v>28</v>
      </c>
      <c r="B33" s="31" t="s">
        <v>29</v>
      </c>
      <c r="C33" s="31" t="s">
        <v>30</v>
      </c>
      <c r="D33" s="31" t="s">
        <v>31</v>
      </c>
      <c r="E33" s="31"/>
      <c r="F33" s="7" t="s">
        <v>2</v>
      </c>
      <c r="G33" s="16" t="s">
        <v>0</v>
      </c>
      <c r="H33" s="11">
        <v>72</v>
      </c>
    </row>
    <row r="34" spans="1:8" ht="18.600000000000001" customHeight="1" x14ac:dyDescent="0.25">
      <c r="A34" s="32" t="s">
        <v>41</v>
      </c>
      <c r="B34" s="39">
        <v>72</v>
      </c>
      <c r="C34" s="39">
        <v>68</v>
      </c>
      <c r="D34" s="40">
        <f>C34/B34</f>
        <v>0.94444444444444442</v>
      </c>
      <c r="E34" s="40"/>
      <c r="F34" s="26" t="s">
        <v>18</v>
      </c>
      <c r="G34" s="16" t="s">
        <v>0</v>
      </c>
      <c r="H34" s="11">
        <v>36</v>
      </c>
    </row>
    <row r="35" spans="1:8" ht="18.600000000000001" customHeight="1" x14ac:dyDescent="0.25">
      <c r="A35" s="32" t="s">
        <v>40</v>
      </c>
      <c r="B35" s="39">
        <v>23</v>
      </c>
      <c r="C35" s="39">
        <v>23</v>
      </c>
      <c r="D35" s="41">
        <f t="shared" ref="D35:D44" si="2">C35/B35</f>
        <v>1</v>
      </c>
      <c r="E35" s="40"/>
      <c r="F35" s="33"/>
      <c r="G35" s="1"/>
      <c r="H35" s="6"/>
    </row>
    <row r="36" spans="1:8" ht="18.600000000000001" customHeight="1" x14ac:dyDescent="0.3">
      <c r="A36" s="32" t="s">
        <v>42</v>
      </c>
      <c r="B36" s="39">
        <v>43</v>
      </c>
      <c r="C36" s="39">
        <v>42</v>
      </c>
      <c r="D36" s="40">
        <f t="shared" si="2"/>
        <v>0.97674418604651159</v>
      </c>
      <c r="E36" s="40"/>
      <c r="F36" s="21" t="s">
        <v>44</v>
      </c>
      <c r="G36" s="21" t="s">
        <v>45</v>
      </c>
      <c r="H36" s="55">
        <v>0.5</v>
      </c>
    </row>
    <row r="37" spans="1:8" ht="18.600000000000001" customHeight="1" x14ac:dyDescent="0.25">
      <c r="A37" s="32" t="s">
        <v>43</v>
      </c>
      <c r="B37" s="18">
        <v>6</v>
      </c>
      <c r="C37" s="18">
        <v>6</v>
      </c>
      <c r="D37" s="41">
        <f t="shared" si="2"/>
        <v>1</v>
      </c>
      <c r="E37" s="41"/>
      <c r="F37" s="33"/>
      <c r="G37" s="1"/>
    </row>
    <row r="38" spans="1:8" ht="18.600000000000001" customHeight="1" x14ac:dyDescent="0.25">
      <c r="A38" s="32" t="s">
        <v>91</v>
      </c>
      <c r="B38" s="18">
        <v>72</v>
      </c>
      <c r="C38" s="39">
        <v>56</v>
      </c>
      <c r="D38" s="40">
        <f t="shared" si="2"/>
        <v>0.77777777777777779</v>
      </c>
      <c r="E38" s="40"/>
      <c r="F38" s="33"/>
      <c r="G38" s="1"/>
    </row>
    <row r="39" spans="1:8" ht="18.600000000000001" customHeight="1" x14ac:dyDescent="0.25">
      <c r="A39" s="32" t="s">
        <v>113</v>
      </c>
      <c r="B39" s="18">
        <v>72</v>
      </c>
      <c r="C39" s="39">
        <v>63</v>
      </c>
      <c r="D39" s="40">
        <f t="shared" si="2"/>
        <v>0.875</v>
      </c>
      <c r="E39" s="40"/>
      <c r="F39" s="33"/>
      <c r="G39" s="1"/>
    </row>
    <row r="40" spans="1:8" ht="18.600000000000001" customHeight="1" x14ac:dyDescent="0.25">
      <c r="A40" s="32" t="s">
        <v>105</v>
      </c>
      <c r="B40" s="18">
        <v>47</v>
      </c>
      <c r="C40" s="39">
        <v>36</v>
      </c>
      <c r="D40" s="40">
        <f t="shared" si="2"/>
        <v>0.76595744680851063</v>
      </c>
      <c r="E40" s="40"/>
      <c r="F40" s="33"/>
      <c r="G40" s="1"/>
    </row>
    <row r="41" spans="1:8" ht="18.600000000000001" customHeight="1" x14ac:dyDescent="0.25">
      <c r="A41" s="12" t="s">
        <v>114</v>
      </c>
      <c r="B41" s="18">
        <v>47</v>
      </c>
      <c r="C41" s="39">
        <v>37</v>
      </c>
      <c r="D41" s="40">
        <f t="shared" si="2"/>
        <v>0.78723404255319152</v>
      </c>
      <c r="E41" s="40"/>
      <c r="F41" s="6"/>
    </row>
    <row r="42" spans="1:8" ht="18.600000000000001" customHeight="1" x14ac:dyDescent="0.25">
      <c r="A42" s="32" t="s">
        <v>111</v>
      </c>
      <c r="B42" s="18">
        <v>25</v>
      </c>
      <c r="C42" s="39">
        <v>20</v>
      </c>
      <c r="D42" s="41">
        <f t="shared" si="2"/>
        <v>0.8</v>
      </c>
      <c r="E42" s="40"/>
      <c r="F42" s="6"/>
    </row>
    <row r="43" spans="1:8" ht="18.600000000000001" customHeight="1" x14ac:dyDescent="0.25">
      <c r="A43" s="32" t="s">
        <v>112</v>
      </c>
      <c r="B43" s="18">
        <v>25</v>
      </c>
      <c r="C43" s="18">
        <v>4</v>
      </c>
      <c r="D43" s="41">
        <f t="shared" si="2"/>
        <v>0.16</v>
      </c>
      <c r="E43" s="40"/>
      <c r="F43" s="29"/>
    </row>
    <row r="44" spans="1:8" ht="18.600000000000001" customHeight="1" x14ac:dyDescent="0.25">
      <c r="A44" s="32" t="s">
        <v>55</v>
      </c>
      <c r="B44" s="18">
        <v>72</v>
      </c>
      <c r="C44" s="18">
        <v>71</v>
      </c>
      <c r="D44" s="40">
        <f t="shared" si="2"/>
        <v>0.98611111111111116</v>
      </c>
      <c r="E44" s="40"/>
      <c r="F44" s="29"/>
    </row>
    <row r="45" spans="1:8" ht="18" customHeight="1" x14ac:dyDescent="0.25">
      <c r="A45" s="3"/>
      <c r="B45" s="3"/>
      <c r="C45" s="13"/>
      <c r="D45" s="3"/>
      <c r="E45" s="3"/>
      <c r="F45" s="13"/>
      <c r="G45" s="3"/>
      <c r="H45" s="3"/>
    </row>
    <row r="46" spans="1:8" ht="8.25" customHeight="1" x14ac:dyDescent="0.25"/>
  </sheetData>
  <mergeCells count="7">
    <mergeCell ref="A7:H7"/>
    <mergeCell ref="A20:H20"/>
    <mergeCell ref="A32:H32"/>
    <mergeCell ref="A2:I2"/>
    <mergeCell ref="A3:I3"/>
    <mergeCell ref="A4:H4"/>
    <mergeCell ref="A5:H5"/>
  </mergeCells>
  <phoneticPr fontId="12" type="noConversion"/>
  <pageMargins left="0.75" right="0.25" top="0.25" bottom="0.25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7"/>
  <sheetViews>
    <sheetView workbookViewId="0">
      <selection activeCell="A7" sqref="A7:G7"/>
    </sheetView>
  </sheetViews>
  <sheetFormatPr defaultRowHeight="15.75" x14ac:dyDescent="0.25"/>
  <cols>
    <col min="1" max="1" width="22" customWidth="1"/>
    <col min="2" max="2" width="10.25" customWidth="1"/>
    <col min="3" max="3" width="9.875" customWidth="1"/>
    <col min="4" max="4" width="11.5" customWidth="1"/>
    <col min="5" max="5" width="18.5" customWidth="1"/>
    <col min="6" max="6" width="7.375" customWidth="1"/>
    <col min="7" max="7" width="10.25" customWidth="1"/>
    <col min="8" max="8" width="9" hidden="1" customWidth="1"/>
    <col min="9" max="9" width="1" customWidth="1"/>
    <col min="10" max="10" width="9.125" customWidth="1"/>
  </cols>
  <sheetData>
    <row r="1" spans="1:8" x14ac:dyDescent="0.25">
      <c r="A1" s="223"/>
      <c r="B1" s="223"/>
      <c r="C1" s="223"/>
      <c r="D1" s="223"/>
      <c r="E1" s="223"/>
      <c r="F1" s="223"/>
      <c r="G1" s="223"/>
    </row>
    <row r="2" spans="1:8" ht="30.75" customHeight="1" x14ac:dyDescent="0.3">
      <c r="A2" s="255" t="s">
        <v>12</v>
      </c>
      <c r="B2" s="255"/>
      <c r="C2" s="255"/>
      <c r="D2" s="255"/>
      <c r="E2" s="255"/>
      <c r="F2" s="255"/>
      <c r="G2" s="255"/>
      <c r="H2" s="255"/>
    </row>
    <row r="3" spans="1:8" ht="25.5" customHeight="1" x14ac:dyDescent="0.35">
      <c r="A3" s="256" t="s">
        <v>95</v>
      </c>
      <c r="B3" s="256"/>
      <c r="C3" s="256"/>
      <c r="D3" s="256"/>
      <c r="E3" s="256"/>
      <c r="F3" s="256"/>
      <c r="G3" s="256"/>
      <c r="H3" s="256"/>
    </row>
    <row r="4" spans="1:8" ht="26.25" customHeight="1" x14ac:dyDescent="0.3">
      <c r="A4" s="220" t="s">
        <v>9</v>
      </c>
      <c r="B4" s="220"/>
      <c r="C4" s="220"/>
      <c r="D4" s="220"/>
      <c r="E4" s="220"/>
      <c r="F4" s="220"/>
      <c r="G4" s="220"/>
      <c r="H4" s="10"/>
    </row>
    <row r="5" spans="1:8" ht="26.25" customHeight="1" x14ac:dyDescent="0.3">
      <c r="A5" s="220" t="s">
        <v>96</v>
      </c>
      <c r="B5" s="220"/>
      <c r="C5" s="220"/>
      <c r="D5" s="220"/>
      <c r="E5" s="220"/>
      <c r="F5" s="220"/>
      <c r="G5" s="220"/>
    </row>
    <row r="6" spans="1:8" ht="18" customHeight="1" x14ac:dyDescent="0.25">
      <c r="G6" s="3"/>
    </row>
    <row r="7" spans="1:8" ht="36" customHeight="1" x14ac:dyDescent="0.3">
      <c r="A7" s="254" t="s">
        <v>97</v>
      </c>
      <c r="B7" s="254"/>
      <c r="C7" s="254"/>
      <c r="D7" s="254"/>
      <c r="E7" s="254"/>
      <c r="F7" s="254"/>
      <c r="G7" s="254"/>
    </row>
    <row r="8" spans="1:8" ht="18.75" x14ac:dyDescent="0.3">
      <c r="A8" s="19"/>
      <c r="B8" s="19"/>
      <c r="C8" s="19"/>
      <c r="D8" s="19"/>
      <c r="E8" s="19"/>
      <c r="F8" s="19"/>
    </row>
    <row r="9" spans="1:8" ht="26.1" customHeight="1" x14ac:dyDescent="0.25">
      <c r="A9" s="31" t="s">
        <v>28</v>
      </c>
      <c r="B9" s="31" t="s">
        <v>29</v>
      </c>
      <c r="C9" s="31" t="s">
        <v>30</v>
      </c>
      <c r="D9" s="31" t="s">
        <v>31</v>
      </c>
      <c r="E9" s="7" t="s">
        <v>2</v>
      </c>
      <c r="F9" s="16" t="s">
        <v>0</v>
      </c>
      <c r="G9" s="11">
        <v>52</v>
      </c>
    </row>
    <row r="10" spans="1:8" ht="27.95" customHeight="1" x14ac:dyDescent="0.25">
      <c r="A10" s="12" t="s">
        <v>98</v>
      </c>
      <c r="B10" s="16">
        <v>52</v>
      </c>
      <c r="C10" s="6">
        <v>47</v>
      </c>
      <c r="D10" s="38">
        <f t="shared" ref="D10:D15" si="0">C10/B10</f>
        <v>0.90384615384615385</v>
      </c>
      <c r="E10" s="26" t="s">
        <v>18</v>
      </c>
      <c r="F10" s="16" t="s">
        <v>0</v>
      </c>
      <c r="G10" s="6">
        <v>35</v>
      </c>
    </row>
    <row r="11" spans="1:8" ht="27.95" customHeight="1" x14ac:dyDescent="0.25">
      <c r="A11" s="12" t="s">
        <v>99</v>
      </c>
      <c r="B11" s="16">
        <v>52</v>
      </c>
      <c r="C11" s="16">
        <v>37</v>
      </c>
      <c r="D11" s="38">
        <f t="shared" si="0"/>
        <v>0.71153846153846156</v>
      </c>
      <c r="E11" s="33"/>
      <c r="F11" s="1"/>
    </row>
    <row r="12" spans="1:8" ht="27.95" customHeight="1" x14ac:dyDescent="0.25">
      <c r="A12" s="12" t="s">
        <v>100</v>
      </c>
      <c r="B12" s="16">
        <v>52</v>
      </c>
      <c r="C12" s="6">
        <v>49</v>
      </c>
      <c r="D12" s="38">
        <f t="shared" si="0"/>
        <v>0.94230769230769229</v>
      </c>
      <c r="E12" s="33" t="s">
        <v>44</v>
      </c>
      <c r="F12" s="21" t="s">
        <v>45</v>
      </c>
      <c r="G12" s="29">
        <f>35/52</f>
        <v>0.67307692307692313</v>
      </c>
    </row>
    <row r="13" spans="1:8" ht="27.95" customHeight="1" x14ac:dyDescent="0.25">
      <c r="A13" s="12" t="s">
        <v>101</v>
      </c>
      <c r="B13" s="16">
        <v>52</v>
      </c>
      <c r="C13" s="6">
        <v>47</v>
      </c>
      <c r="D13" s="38">
        <f t="shared" si="0"/>
        <v>0.90384615384615385</v>
      </c>
      <c r="E13" s="12"/>
      <c r="F13" s="16"/>
      <c r="G13" s="16"/>
    </row>
    <row r="14" spans="1:8" ht="27.95" customHeight="1" x14ac:dyDescent="0.25">
      <c r="A14" s="12" t="s">
        <v>102</v>
      </c>
      <c r="B14" s="16">
        <v>52</v>
      </c>
      <c r="C14" s="16">
        <v>45</v>
      </c>
      <c r="D14" s="38">
        <f t="shared" si="0"/>
        <v>0.86538461538461542</v>
      </c>
      <c r="E14" s="12"/>
      <c r="F14" s="16"/>
      <c r="G14" s="16"/>
    </row>
    <row r="15" spans="1:8" ht="27.95" customHeight="1" x14ac:dyDescent="0.3">
      <c r="A15" s="12" t="s">
        <v>76</v>
      </c>
      <c r="B15" s="16">
        <v>52</v>
      </c>
      <c r="C15" s="16">
        <v>42</v>
      </c>
      <c r="D15" s="38">
        <f t="shared" si="0"/>
        <v>0.80769230769230771</v>
      </c>
      <c r="E15" s="17"/>
      <c r="G15" s="19"/>
    </row>
    <row r="16" spans="1:8" ht="21.95" customHeight="1" x14ac:dyDescent="0.25">
      <c r="A16" s="17"/>
      <c r="C16" s="21"/>
      <c r="E16" s="33"/>
      <c r="F16" s="21"/>
      <c r="G16" s="53"/>
    </row>
    <row r="17" spans="1:7" x14ac:dyDescent="0.25">
      <c r="A17" s="3"/>
      <c r="B17" s="3"/>
      <c r="C17" s="13"/>
      <c r="D17" s="3"/>
      <c r="E17" s="3"/>
      <c r="F17" s="3"/>
      <c r="G17" s="3"/>
    </row>
    <row r="18" spans="1:7" ht="60" customHeight="1" x14ac:dyDescent="0.3">
      <c r="A18" s="254" t="s">
        <v>109</v>
      </c>
      <c r="B18" s="254"/>
      <c r="C18" s="254"/>
      <c r="D18" s="254"/>
      <c r="E18" s="254"/>
      <c r="F18" s="254"/>
      <c r="G18" s="254"/>
    </row>
    <row r="19" spans="1:7" x14ac:dyDescent="0.25">
      <c r="A19" s="37"/>
      <c r="B19" s="11"/>
      <c r="C19" s="11"/>
      <c r="D19" s="11"/>
      <c r="E19" s="11"/>
    </row>
    <row r="20" spans="1:7" ht="26.1" customHeight="1" x14ac:dyDescent="0.25">
      <c r="A20" s="31" t="s">
        <v>28</v>
      </c>
      <c r="B20" s="31" t="s">
        <v>29</v>
      </c>
      <c r="C20" s="31" t="s">
        <v>30</v>
      </c>
      <c r="D20" s="31" t="s">
        <v>31</v>
      </c>
      <c r="E20" s="7" t="s">
        <v>2</v>
      </c>
      <c r="F20" s="16" t="s">
        <v>0</v>
      </c>
      <c r="G20" s="11">
        <v>64</v>
      </c>
    </row>
    <row r="21" spans="1:7" ht="27.95" customHeight="1" x14ac:dyDescent="0.25">
      <c r="A21" s="32" t="s">
        <v>103</v>
      </c>
      <c r="B21" s="39">
        <v>64</v>
      </c>
      <c r="C21" s="39">
        <v>58</v>
      </c>
      <c r="D21" s="40">
        <f t="shared" ref="D21:D26" si="1">C21/B21</f>
        <v>0.90625</v>
      </c>
      <c r="E21" s="26" t="s">
        <v>18</v>
      </c>
      <c r="F21" s="16" t="s">
        <v>0</v>
      </c>
      <c r="G21" s="6">
        <v>39</v>
      </c>
    </row>
    <row r="22" spans="1:7" ht="27.95" customHeight="1" x14ac:dyDescent="0.25">
      <c r="A22" s="32" t="s">
        <v>104</v>
      </c>
      <c r="B22" s="39">
        <v>64</v>
      </c>
      <c r="C22" s="39">
        <v>50</v>
      </c>
      <c r="D22" s="40">
        <f t="shared" si="1"/>
        <v>0.78125</v>
      </c>
      <c r="E22" s="33"/>
      <c r="F22" s="1"/>
    </row>
    <row r="23" spans="1:7" ht="27.95" customHeight="1" x14ac:dyDescent="0.25">
      <c r="A23" s="32" t="s">
        <v>105</v>
      </c>
      <c r="B23" s="39">
        <v>64</v>
      </c>
      <c r="C23" s="39">
        <v>48</v>
      </c>
      <c r="D23" s="41">
        <f t="shared" si="1"/>
        <v>0.75</v>
      </c>
      <c r="E23" s="33" t="s">
        <v>44</v>
      </c>
      <c r="F23" s="21" t="s">
        <v>45</v>
      </c>
      <c r="G23" s="29">
        <f>39/64</f>
        <v>0.609375</v>
      </c>
    </row>
    <row r="24" spans="1:7" ht="27.95" customHeight="1" x14ac:dyDescent="0.25">
      <c r="A24" s="32" t="s">
        <v>106</v>
      </c>
      <c r="B24" s="39">
        <v>64</v>
      </c>
      <c r="C24" s="39">
        <v>57</v>
      </c>
      <c r="D24" s="40">
        <f t="shared" si="1"/>
        <v>0.890625</v>
      </c>
      <c r="E24" s="33"/>
      <c r="F24" s="1"/>
    </row>
    <row r="25" spans="1:7" ht="27.95" customHeight="1" x14ac:dyDescent="0.25">
      <c r="A25" s="32" t="s">
        <v>107</v>
      </c>
      <c r="B25" s="18">
        <v>64</v>
      </c>
      <c r="C25" s="39">
        <v>51</v>
      </c>
      <c r="D25" s="40">
        <f t="shared" si="1"/>
        <v>0.796875</v>
      </c>
      <c r="E25" s="33"/>
      <c r="F25" s="1"/>
    </row>
    <row r="26" spans="1:7" ht="27.95" customHeight="1" x14ac:dyDescent="0.25">
      <c r="A26" s="32" t="s">
        <v>108</v>
      </c>
      <c r="B26" s="18">
        <v>64</v>
      </c>
      <c r="C26" s="18">
        <v>40</v>
      </c>
      <c r="D26" s="40">
        <f t="shared" si="1"/>
        <v>0.625</v>
      </c>
      <c r="E26" s="33"/>
      <c r="F26" s="1"/>
    </row>
    <row r="27" spans="1:7" ht="28.5" customHeight="1" x14ac:dyDescent="0.25">
      <c r="A27" s="3"/>
      <c r="B27" s="3"/>
      <c r="C27" s="13"/>
      <c r="D27" s="3"/>
      <c r="E27" s="13"/>
      <c r="F27" s="3"/>
      <c r="G27" s="3"/>
    </row>
  </sheetData>
  <mergeCells count="7">
    <mergeCell ref="A5:G5"/>
    <mergeCell ref="A7:G7"/>
    <mergeCell ref="A18:G18"/>
    <mergeCell ref="A1:G1"/>
    <mergeCell ref="A2:H2"/>
    <mergeCell ref="A3:H3"/>
    <mergeCell ref="A4:G4"/>
  </mergeCells>
  <phoneticPr fontId="12" type="noConversion"/>
  <pageMargins left="0.75" right="0" top="0.5" bottom="0.5" header="0.5" footer="0.5"/>
  <pageSetup paperSize="9"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5"/>
  <sheetViews>
    <sheetView workbookViewId="0">
      <selection activeCell="A5" sqref="A5"/>
    </sheetView>
  </sheetViews>
  <sheetFormatPr defaultRowHeight="15.75" x14ac:dyDescent="0.25"/>
  <cols>
    <col min="1" max="1" width="22" customWidth="1"/>
    <col min="3" max="3" width="9.5" customWidth="1"/>
    <col min="4" max="4" width="10" customWidth="1"/>
    <col min="5" max="5" width="12.125" customWidth="1"/>
    <col min="7" max="7" width="8.875" customWidth="1"/>
    <col min="8" max="8" width="9" hidden="1" customWidth="1"/>
    <col min="10" max="10" width="9.125" customWidth="1"/>
  </cols>
  <sheetData>
    <row r="1" spans="1:8" x14ac:dyDescent="0.25">
      <c r="A1" s="223">
        <v>26</v>
      </c>
      <c r="B1" s="223"/>
      <c r="C1" s="223"/>
      <c r="D1" s="223"/>
      <c r="E1" s="223"/>
      <c r="F1" s="223"/>
      <c r="G1" s="223"/>
    </row>
    <row r="2" spans="1:8" ht="20.25" x14ac:dyDescent="0.3">
      <c r="A2" s="220" t="s">
        <v>12</v>
      </c>
      <c r="B2" s="220"/>
      <c r="C2" s="220"/>
      <c r="D2" s="220"/>
      <c r="E2" s="220"/>
      <c r="F2" s="220"/>
      <c r="G2" s="220"/>
      <c r="H2" s="220"/>
    </row>
    <row r="4" spans="1:8" ht="20.25" x14ac:dyDescent="0.3">
      <c r="A4" s="220" t="s">
        <v>82</v>
      </c>
      <c r="B4" s="220"/>
      <c r="C4" s="220"/>
      <c r="D4" s="220"/>
      <c r="E4" s="220"/>
      <c r="F4" s="220"/>
      <c r="G4" s="220"/>
      <c r="H4" s="220"/>
    </row>
    <row r="5" spans="1:8" ht="20.25" x14ac:dyDescent="0.3">
      <c r="A5" s="10"/>
      <c r="B5" s="10"/>
      <c r="C5" s="10"/>
      <c r="D5" s="10"/>
      <c r="E5" s="10"/>
      <c r="F5" s="10"/>
      <c r="G5" s="10"/>
      <c r="H5" s="10"/>
    </row>
    <row r="6" spans="1:8" ht="19.5" customHeight="1" x14ac:dyDescent="0.3">
      <c r="A6" s="218"/>
      <c r="B6" s="218"/>
      <c r="C6" s="218"/>
      <c r="D6" s="218"/>
      <c r="E6" s="218"/>
      <c r="F6" s="218"/>
      <c r="G6" s="15"/>
      <c r="H6" s="15"/>
    </row>
    <row r="7" spans="1:8" ht="19.5" customHeight="1" x14ac:dyDescent="0.3">
      <c r="A7" s="7" t="s">
        <v>2</v>
      </c>
      <c r="B7" s="16" t="s">
        <v>0</v>
      </c>
      <c r="C7" s="56" t="s">
        <v>48</v>
      </c>
    </row>
    <row r="8" spans="1:8" ht="19.5" customHeight="1" x14ac:dyDescent="0.25">
      <c r="A8" s="12" t="s">
        <v>5</v>
      </c>
      <c r="B8" s="16" t="s">
        <v>0</v>
      </c>
      <c r="C8" s="16" t="s">
        <v>57</v>
      </c>
    </row>
    <row r="9" spans="1:8" ht="19.5" customHeight="1" x14ac:dyDescent="0.25">
      <c r="A9" s="12" t="s">
        <v>6</v>
      </c>
      <c r="B9" s="16" t="s">
        <v>0</v>
      </c>
      <c r="C9" s="16" t="s">
        <v>74</v>
      </c>
    </row>
    <row r="10" spans="1:8" ht="19.5" customHeight="1" x14ac:dyDescent="0.25">
      <c r="A10" s="12" t="s">
        <v>7</v>
      </c>
      <c r="B10" s="16" t="s">
        <v>0</v>
      </c>
      <c r="C10" s="16" t="s">
        <v>74</v>
      </c>
    </row>
    <row r="11" spans="1:8" ht="19.5" customHeight="1" x14ac:dyDescent="0.25">
      <c r="A11" s="12" t="s">
        <v>8</v>
      </c>
      <c r="B11" s="16" t="s">
        <v>0</v>
      </c>
      <c r="C11" s="16" t="s">
        <v>0</v>
      </c>
    </row>
    <row r="12" spans="1:8" ht="19.5" customHeight="1" x14ac:dyDescent="0.25">
      <c r="A12" s="12" t="s">
        <v>14</v>
      </c>
      <c r="B12" s="16" t="s">
        <v>0</v>
      </c>
      <c r="C12" s="16" t="s">
        <v>0</v>
      </c>
    </row>
    <row r="13" spans="1:8" ht="19.5" customHeight="1" x14ac:dyDescent="0.3">
      <c r="A13" s="17" t="s">
        <v>1</v>
      </c>
      <c r="C13" s="42" t="s">
        <v>62</v>
      </c>
      <c r="D13" s="240" t="s">
        <v>52</v>
      </c>
      <c r="E13" s="240"/>
      <c r="F13" s="35">
        <v>0.66700000000000004</v>
      </c>
    </row>
    <row r="14" spans="1:8" ht="19.5" customHeight="1" x14ac:dyDescent="0.25">
      <c r="A14" s="3"/>
      <c r="B14" s="3"/>
      <c r="C14" s="13"/>
      <c r="D14" s="3"/>
      <c r="E14" s="3"/>
      <c r="F14" s="3"/>
      <c r="G14" s="3"/>
      <c r="H14" s="3"/>
    </row>
    <row r="15" spans="1:8" ht="19.5" customHeight="1" x14ac:dyDescent="0.3">
      <c r="A15" s="218"/>
      <c r="B15" s="218"/>
      <c r="C15" s="218"/>
      <c r="D15" s="218"/>
      <c r="E15" s="218"/>
      <c r="F15" s="218"/>
    </row>
    <row r="16" spans="1:8" ht="27" customHeight="1" x14ac:dyDescent="0.3">
      <c r="A16" s="244" t="s">
        <v>68</v>
      </c>
      <c r="B16" s="244"/>
      <c r="C16" s="244"/>
      <c r="D16" s="244"/>
      <c r="E16" s="244"/>
      <c r="F16" s="244"/>
      <c r="G16" s="244"/>
    </row>
    <row r="17" spans="1:7" ht="15.75" customHeight="1" x14ac:dyDescent="0.3">
      <c r="A17" s="220"/>
      <c r="B17" s="220"/>
      <c r="C17" s="220"/>
      <c r="D17" s="220"/>
      <c r="E17" s="220"/>
      <c r="F17" s="220"/>
      <c r="G17" s="220"/>
    </row>
    <row r="18" spans="1:7" ht="26.25" customHeight="1" x14ac:dyDescent="0.25">
      <c r="A18" s="49" t="s">
        <v>28</v>
      </c>
      <c r="B18" s="7"/>
      <c r="C18" s="49" t="s">
        <v>29</v>
      </c>
      <c r="D18" s="49" t="s">
        <v>30</v>
      </c>
      <c r="E18" s="49" t="s">
        <v>31</v>
      </c>
    </row>
    <row r="19" spans="1:7" ht="24.95" customHeight="1" x14ac:dyDescent="0.25">
      <c r="A19" s="32" t="s">
        <v>63</v>
      </c>
      <c r="C19" s="16">
        <v>6</v>
      </c>
      <c r="D19" s="6">
        <v>5</v>
      </c>
      <c r="E19" s="40">
        <v>0.83299999999999996</v>
      </c>
    </row>
    <row r="20" spans="1:7" ht="24.95" customHeight="1" x14ac:dyDescent="0.25">
      <c r="A20" s="32" t="s">
        <v>64</v>
      </c>
      <c r="C20" s="16">
        <v>6</v>
      </c>
      <c r="D20" s="16">
        <v>4</v>
      </c>
      <c r="E20" s="40">
        <v>0.66700000000000004</v>
      </c>
    </row>
    <row r="21" spans="1:7" ht="24.95" customHeight="1" x14ac:dyDescent="0.25">
      <c r="A21" s="32" t="s">
        <v>65</v>
      </c>
      <c r="C21" s="16">
        <v>6</v>
      </c>
      <c r="D21" s="6">
        <v>6</v>
      </c>
      <c r="E21" s="41">
        <v>1</v>
      </c>
    </row>
    <row r="22" spans="1:7" ht="24.95" customHeight="1" x14ac:dyDescent="0.25">
      <c r="A22" s="32" t="s">
        <v>66</v>
      </c>
      <c r="C22" s="16">
        <v>6</v>
      </c>
      <c r="D22" s="6">
        <v>4</v>
      </c>
      <c r="E22" s="40">
        <v>0.66700000000000004</v>
      </c>
    </row>
    <row r="23" spans="1:7" ht="24.95" customHeight="1" x14ac:dyDescent="0.25">
      <c r="A23" s="32" t="s">
        <v>67</v>
      </c>
      <c r="B23" s="16"/>
      <c r="C23" s="16">
        <v>6</v>
      </c>
      <c r="D23" s="6">
        <v>6</v>
      </c>
      <c r="E23" s="41">
        <v>1</v>
      </c>
    </row>
    <row r="24" spans="1:7" x14ac:dyDescent="0.25">
      <c r="A24" s="17"/>
      <c r="C24" s="21"/>
    </row>
    <row r="25" spans="1:7" x14ac:dyDescent="0.25">
      <c r="A25" s="50"/>
      <c r="B25" s="3"/>
      <c r="C25" s="47"/>
      <c r="D25" s="3"/>
      <c r="E25" s="3"/>
      <c r="F25" s="3"/>
      <c r="G25" s="3"/>
    </row>
  </sheetData>
  <mergeCells count="8">
    <mergeCell ref="A1:G1"/>
    <mergeCell ref="A2:H2"/>
    <mergeCell ref="A4:H4"/>
    <mergeCell ref="A17:G17"/>
    <mergeCell ref="A16:G16"/>
    <mergeCell ref="A6:F6"/>
    <mergeCell ref="D13:E13"/>
    <mergeCell ref="A15:F15"/>
  </mergeCells>
  <phoneticPr fontId="12" type="noConversion"/>
  <pageMargins left="0.75" right="0.75" top="0.5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F12" sqref="F12"/>
    </sheetView>
  </sheetViews>
  <sheetFormatPr defaultRowHeight="15.75" x14ac:dyDescent="0.25"/>
  <cols>
    <col min="1" max="1" width="21.625" customWidth="1"/>
    <col min="2" max="3" width="8.625" customWidth="1"/>
    <col min="4" max="4" width="11.5" customWidth="1"/>
    <col min="5" max="5" width="1.375" customWidth="1"/>
    <col min="6" max="6" width="18.5" customWidth="1"/>
    <col min="7" max="7" width="7.375" customWidth="1"/>
    <col min="8" max="8" width="9.375" customWidth="1"/>
    <col min="9" max="9" width="9" hidden="1" customWidth="1"/>
    <col min="10" max="10" width="0.5" customWidth="1"/>
    <col min="11" max="11" width="9.125" customWidth="1"/>
  </cols>
  <sheetData>
    <row r="1" spans="1:9" ht="22.5" customHeight="1" x14ac:dyDescent="0.3">
      <c r="A1" s="220" t="s">
        <v>12</v>
      </c>
      <c r="B1" s="220"/>
      <c r="C1" s="220"/>
      <c r="D1" s="220"/>
      <c r="E1" s="220"/>
      <c r="F1" s="220"/>
      <c r="G1" s="220"/>
      <c r="H1" s="220"/>
      <c r="I1" s="220"/>
    </row>
    <row r="2" spans="1:9" ht="23.25" customHeight="1" x14ac:dyDescent="0.3">
      <c r="A2" s="220" t="s">
        <v>140</v>
      </c>
      <c r="B2" s="220"/>
      <c r="C2" s="220"/>
      <c r="D2" s="220"/>
      <c r="E2" s="220"/>
      <c r="F2" s="220"/>
      <c r="G2" s="220"/>
      <c r="H2" s="220"/>
      <c r="I2" s="220"/>
    </row>
    <row r="3" spans="1:9" ht="22.5" customHeight="1" x14ac:dyDescent="0.3">
      <c r="A3" s="220" t="s">
        <v>9</v>
      </c>
      <c r="B3" s="220"/>
      <c r="C3" s="220"/>
      <c r="D3" s="220"/>
      <c r="E3" s="220"/>
      <c r="F3" s="220"/>
      <c r="G3" s="220"/>
      <c r="H3" s="220"/>
      <c r="I3" s="10"/>
    </row>
    <row r="4" spans="1:9" ht="23.25" customHeight="1" x14ac:dyDescent="0.3">
      <c r="A4" s="221" t="s">
        <v>110</v>
      </c>
      <c r="B4" s="221"/>
      <c r="C4" s="221"/>
      <c r="D4" s="221"/>
      <c r="E4" s="221"/>
      <c r="F4" s="221"/>
      <c r="G4" s="221"/>
      <c r="H4" s="221"/>
    </row>
    <row r="5" spans="1:9" ht="9" customHeight="1" x14ac:dyDescent="0.25">
      <c r="A5" s="3"/>
      <c r="B5" s="14"/>
      <c r="C5" s="13"/>
      <c r="D5" s="3"/>
      <c r="E5" s="3"/>
      <c r="F5" s="3"/>
      <c r="G5" s="3"/>
      <c r="H5" s="3"/>
    </row>
    <row r="6" spans="1:9" ht="19.350000000000001" customHeight="1" x14ac:dyDescent="0.25">
      <c r="A6" s="224" t="s">
        <v>115</v>
      </c>
      <c r="B6" s="224"/>
      <c r="C6" s="224"/>
      <c r="D6" s="224"/>
      <c r="E6" s="224"/>
      <c r="F6" s="224"/>
      <c r="G6" s="224"/>
      <c r="H6" s="224"/>
    </row>
    <row r="7" spans="1:9" ht="19.350000000000001" customHeight="1" x14ac:dyDescent="0.25">
      <c r="A7" s="31" t="s">
        <v>28</v>
      </c>
      <c r="B7" s="31" t="s">
        <v>29</v>
      </c>
      <c r="C7" s="31" t="s">
        <v>30</v>
      </c>
      <c r="D7" s="31" t="s">
        <v>31</v>
      </c>
      <c r="E7" s="31"/>
      <c r="F7" s="7" t="s">
        <v>2</v>
      </c>
      <c r="G7" s="16" t="s">
        <v>0</v>
      </c>
      <c r="H7" s="21">
        <v>33</v>
      </c>
    </row>
    <row r="8" spans="1:9" ht="18.600000000000001" customHeight="1" x14ac:dyDescent="0.25">
      <c r="A8" s="32" t="s">
        <v>41</v>
      </c>
      <c r="B8" s="39">
        <v>33</v>
      </c>
      <c r="C8" s="39">
        <v>28</v>
      </c>
      <c r="D8" s="40">
        <f t="shared" ref="D8:D17" si="0">C8/B8</f>
        <v>0.84848484848484851</v>
      </c>
      <c r="E8" s="40"/>
      <c r="F8" s="26" t="s">
        <v>18</v>
      </c>
      <c r="G8" s="16" t="s">
        <v>0</v>
      </c>
      <c r="H8" s="11">
        <v>20</v>
      </c>
    </row>
    <row r="9" spans="1:9" ht="18.600000000000001" customHeight="1" x14ac:dyDescent="0.25">
      <c r="A9" s="32" t="s">
        <v>40</v>
      </c>
      <c r="B9" s="18">
        <v>5</v>
      </c>
      <c r="C9" s="18">
        <v>5</v>
      </c>
      <c r="D9" s="41">
        <f t="shared" si="0"/>
        <v>1</v>
      </c>
      <c r="E9" s="41"/>
      <c r="F9" s="33"/>
      <c r="G9" s="1"/>
      <c r="H9" s="6"/>
    </row>
    <row r="10" spans="1:9" ht="18.600000000000001" customHeight="1" x14ac:dyDescent="0.3">
      <c r="A10" s="32" t="s">
        <v>42</v>
      </c>
      <c r="B10" s="39">
        <v>22</v>
      </c>
      <c r="C10" s="39">
        <v>16</v>
      </c>
      <c r="D10" s="40">
        <f t="shared" si="0"/>
        <v>0.72727272727272729</v>
      </c>
      <c r="E10" s="40"/>
      <c r="F10" s="21" t="s">
        <v>44</v>
      </c>
      <c r="G10" s="21" t="s">
        <v>45</v>
      </c>
      <c r="H10" s="44">
        <v>0.60599999999999998</v>
      </c>
    </row>
    <row r="11" spans="1:9" ht="18.600000000000001" customHeight="1" x14ac:dyDescent="0.25">
      <c r="A11" s="32" t="s">
        <v>43</v>
      </c>
      <c r="B11" s="18">
        <v>6</v>
      </c>
      <c r="C11" s="18">
        <v>6</v>
      </c>
      <c r="D11" s="41">
        <f t="shared" si="0"/>
        <v>1</v>
      </c>
      <c r="E11" s="41"/>
      <c r="F11" s="33"/>
      <c r="G11" s="1"/>
      <c r="H11" s="1"/>
    </row>
    <row r="12" spans="1:9" ht="18.600000000000001" customHeight="1" x14ac:dyDescent="0.25">
      <c r="A12" s="32" t="s">
        <v>11</v>
      </c>
      <c r="B12" s="18">
        <v>33</v>
      </c>
      <c r="C12" s="39">
        <v>23</v>
      </c>
      <c r="D12" s="40">
        <f t="shared" si="0"/>
        <v>0.69696969696969702</v>
      </c>
      <c r="E12" s="40"/>
      <c r="F12" s="33"/>
      <c r="G12" s="1"/>
      <c r="H12" s="1"/>
    </row>
    <row r="13" spans="1:9" ht="18.600000000000001" customHeight="1" x14ac:dyDescent="0.25">
      <c r="A13" s="32" t="s">
        <v>32</v>
      </c>
      <c r="B13" s="18">
        <v>19</v>
      </c>
      <c r="C13" s="18">
        <v>13</v>
      </c>
      <c r="D13" s="40">
        <f t="shared" si="0"/>
        <v>0.68421052631578949</v>
      </c>
      <c r="E13" s="40"/>
      <c r="F13" s="33"/>
      <c r="G13" s="1"/>
      <c r="H13" s="1"/>
    </row>
    <row r="14" spans="1:9" ht="18.600000000000001" customHeight="1" x14ac:dyDescent="0.25">
      <c r="A14" s="32" t="s">
        <v>33</v>
      </c>
      <c r="B14" s="18">
        <v>13</v>
      </c>
      <c r="C14" s="39">
        <v>13</v>
      </c>
      <c r="D14" s="41">
        <f t="shared" si="0"/>
        <v>1</v>
      </c>
      <c r="E14" s="40"/>
      <c r="F14" s="33"/>
      <c r="G14" s="1"/>
      <c r="H14" s="1"/>
    </row>
    <row r="15" spans="1:9" ht="18.600000000000001" customHeight="1" x14ac:dyDescent="0.25">
      <c r="A15" s="32" t="s">
        <v>34</v>
      </c>
      <c r="B15" s="18">
        <v>14</v>
      </c>
      <c r="C15" s="39">
        <v>14</v>
      </c>
      <c r="D15" s="41">
        <f t="shared" si="0"/>
        <v>1</v>
      </c>
      <c r="E15" s="41"/>
      <c r="F15" s="33"/>
      <c r="G15" s="1"/>
      <c r="H15" s="1"/>
    </row>
    <row r="16" spans="1:9" ht="18.600000000000001" customHeight="1" x14ac:dyDescent="0.25">
      <c r="A16" s="32" t="s">
        <v>60</v>
      </c>
      <c r="B16" s="18">
        <v>20</v>
      </c>
      <c r="C16" s="18">
        <v>13</v>
      </c>
      <c r="D16" s="41">
        <f t="shared" si="0"/>
        <v>0.65</v>
      </c>
      <c r="E16" s="40"/>
      <c r="F16" s="33"/>
      <c r="G16" s="1"/>
      <c r="H16" s="1"/>
    </row>
    <row r="17" spans="1:8" ht="18.600000000000001" customHeight="1" x14ac:dyDescent="0.25">
      <c r="A17" s="32" t="s">
        <v>55</v>
      </c>
      <c r="B17" s="18">
        <v>33</v>
      </c>
      <c r="C17" s="39">
        <v>31</v>
      </c>
      <c r="D17" s="40">
        <f t="shared" si="0"/>
        <v>0.93939393939393945</v>
      </c>
      <c r="E17" s="40"/>
      <c r="F17" s="33"/>
      <c r="G17" s="1"/>
      <c r="H17" s="1"/>
    </row>
    <row r="18" spans="1:8" ht="18" customHeight="1" x14ac:dyDescent="0.25">
      <c r="A18" s="3"/>
      <c r="B18" s="3"/>
      <c r="C18" s="13"/>
      <c r="D18" s="3"/>
      <c r="E18" s="3"/>
      <c r="F18" s="13"/>
      <c r="G18" s="3"/>
      <c r="H18" s="3"/>
    </row>
    <row r="19" spans="1:8" ht="19.350000000000001" customHeight="1" x14ac:dyDescent="0.25">
      <c r="A19" s="222" t="s">
        <v>116</v>
      </c>
      <c r="B19" s="222"/>
      <c r="C19" s="222"/>
      <c r="D19" s="222"/>
      <c r="E19" s="222"/>
      <c r="F19" s="222"/>
      <c r="G19" s="222"/>
      <c r="H19" s="222"/>
    </row>
    <row r="20" spans="1:8" ht="19.350000000000001" customHeight="1" x14ac:dyDescent="0.25">
      <c r="A20" s="31" t="s">
        <v>28</v>
      </c>
      <c r="B20" s="31" t="s">
        <v>29</v>
      </c>
      <c r="C20" s="31" t="s">
        <v>30</v>
      </c>
      <c r="D20" s="31" t="s">
        <v>31</v>
      </c>
      <c r="E20" s="31"/>
      <c r="F20" s="7" t="s">
        <v>2</v>
      </c>
      <c r="G20" s="16" t="s">
        <v>0</v>
      </c>
      <c r="H20" s="21">
        <v>38</v>
      </c>
    </row>
    <row r="21" spans="1:8" ht="18.600000000000001" customHeight="1" x14ac:dyDescent="0.25">
      <c r="A21" s="32" t="s">
        <v>41</v>
      </c>
      <c r="B21" s="39">
        <v>38</v>
      </c>
      <c r="C21" s="39">
        <v>38</v>
      </c>
      <c r="D21" s="41">
        <f>C21/B21</f>
        <v>1</v>
      </c>
      <c r="E21" s="40"/>
      <c r="F21" s="26" t="s">
        <v>18</v>
      </c>
      <c r="G21" s="16" t="s">
        <v>0</v>
      </c>
      <c r="H21" s="11">
        <v>34</v>
      </c>
    </row>
    <row r="22" spans="1:8" ht="18.600000000000001" customHeight="1" x14ac:dyDescent="0.25">
      <c r="A22" s="32" t="s">
        <v>40</v>
      </c>
      <c r="B22" s="39">
        <v>13</v>
      </c>
      <c r="C22" s="39">
        <v>13</v>
      </c>
      <c r="D22" s="41">
        <f t="shared" ref="D22:D29" si="1">C22/B22</f>
        <v>1</v>
      </c>
      <c r="E22" s="40"/>
      <c r="F22" s="33"/>
      <c r="G22" s="1"/>
      <c r="H22" s="1"/>
    </row>
    <row r="23" spans="1:8" ht="18.600000000000001" customHeight="1" x14ac:dyDescent="0.3">
      <c r="A23" s="32" t="s">
        <v>42</v>
      </c>
      <c r="B23" s="39">
        <v>21</v>
      </c>
      <c r="C23" s="39">
        <v>21</v>
      </c>
      <c r="D23" s="41">
        <f t="shared" si="1"/>
        <v>1</v>
      </c>
      <c r="E23" s="41"/>
      <c r="F23" s="21" t="s">
        <v>44</v>
      </c>
      <c r="G23" s="21" t="s">
        <v>45</v>
      </c>
      <c r="H23" s="44">
        <f>H21/H20</f>
        <v>0.89473684210526316</v>
      </c>
    </row>
    <row r="24" spans="1:8" ht="18.600000000000001" customHeight="1" x14ac:dyDescent="0.25">
      <c r="A24" s="32" t="s">
        <v>43</v>
      </c>
      <c r="B24" s="18">
        <v>4</v>
      </c>
      <c r="C24" s="18">
        <v>4</v>
      </c>
      <c r="D24" s="41">
        <f t="shared" si="1"/>
        <v>1</v>
      </c>
      <c r="E24" s="41"/>
      <c r="F24" s="33"/>
      <c r="G24" s="1"/>
      <c r="H24" s="1"/>
    </row>
    <row r="25" spans="1:8" ht="18.600000000000001" customHeight="1" x14ac:dyDescent="0.25">
      <c r="A25" s="32" t="s">
        <v>35</v>
      </c>
      <c r="B25" s="18">
        <v>38</v>
      </c>
      <c r="C25" s="39">
        <v>37</v>
      </c>
      <c r="D25" s="40">
        <f t="shared" si="1"/>
        <v>0.97368421052631582</v>
      </c>
      <c r="E25" s="40"/>
      <c r="F25" s="33"/>
      <c r="G25" s="1"/>
      <c r="H25" s="1"/>
    </row>
    <row r="26" spans="1:8" ht="18.600000000000001" customHeight="1" x14ac:dyDescent="0.25">
      <c r="A26" s="32" t="s">
        <v>36</v>
      </c>
      <c r="B26" s="18">
        <v>26</v>
      </c>
      <c r="C26" s="18">
        <v>24</v>
      </c>
      <c r="D26" s="40">
        <f t="shared" si="1"/>
        <v>0.92307692307692313</v>
      </c>
      <c r="E26" s="40"/>
      <c r="F26" s="33"/>
      <c r="G26" s="1"/>
      <c r="H26" s="1"/>
    </row>
    <row r="27" spans="1:8" ht="18.600000000000001" customHeight="1" x14ac:dyDescent="0.25">
      <c r="A27" s="32" t="s">
        <v>37</v>
      </c>
      <c r="B27" s="18">
        <v>12</v>
      </c>
      <c r="C27" s="18">
        <v>10</v>
      </c>
      <c r="D27" s="40">
        <f t="shared" si="1"/>
        <v>0.83333333333333337</v>
      </c>
      <c r="E27" s="41"/>
      <c r="F27" s="33"/>
      <c r="G27" s="1"/>
      <c r="H27" s="1"/>
    </row>
    <row r="28" spans="1:8" ht="18.600000000000001" customHeight="1" x14ac:dyDescent="0.25">
      <c r="A28" s="12" t="s">
        <v>38</v>
      </c>
      <c r="B28" s="18">
        <v>38</v>
      </c>
      <c r="C28" s="39">
        <v>37</v>
      </c>
      <c r="D28" s="40">
        <f t="shared" si="1"/>
        <v>0.97368421052631582</v>
      </c>
      <c r="E28" s="41"/>
      <c r="F28" s="6"/>
    </row>
    <row r="29" spans="1:8" ht="18.600000000000001" customHeight="1" x14ac:dyDescent="0.25">
      <c r="A29" s="32" t="s">
        <v>55</v>
      </c>
      <c r="B29" s="18">
        <v>38</v>
      </c>
      <c r="C29" s="39">
        <v>38</v>
      </c>
      <c r="D29" s="41">
        <f t="shared" si="1"/>
        <v>1</v>
      </c>
      <c r="E29" s="41"/>
      <c r="F29" s="6"/>
    </row>
    <row r="30" spans="1:8" ht="18" customHeight="1" x14ac:dyDescent="0.25">
      <c r="A30" s="3"/>
      <c r="B30" s="3"/>
      <c r="C30" s="13"/>
      <c r="D30" s="3"/>
      <c r="E30" s="3"/>
      <c r="F30" s="13"/>
      <c r="G30" s="3"/>
      <c r="H30" s="3"/>
    </row>
    <row r="31" spans="1:8" ht="19.350000000000001" customHeight="1" x14ac:dyDescent="0.25">
      <c r="A31" s="222" t="s">
        <v>117</v>
      </c>
      <c r="B31" s="222"/>
      <c r="C31" s="222"/>
      <c r="D31" s="222"/>
      <c r="E31" s="222"/>
      <c r="F31" s="222"/>
      <c r="G31" s="222"/>
      <c r="H31" s="222"/>
    </row>
    <row r="32" spans="1:8" ht="19.350000000000001" customHeight="1" x14ac:dyDescent="0.25">
      <c r="A32" s="31" t="s">
        <v>28</v>
      </c>
      <c r="B32" s="31" t="s">
        <v>29</v>
      </c>
      <c r="C32" s="31" t="s">
        <v>30</v>
      </c>
      <c r="D32" s="31" t="s">
        <v>31</v>
      </c>
      <c r="E32" s="31"/>
      <c r="F32" s="7" t="s">
        <v>2</v>
      </c>
      <c r="G32" s="16" t="s">
        <v>0</v>
      </c>
      <c r="H32" s="11">
        <v>77</v>
      </c>
    </row>
    <row r="33" spans="1:8" ht="18.600000000000001" customHeight="1" x14ac:dyDescent="0.25">
      <c r="A33" s="32" t="s">
        <v>41</v>
      </c>
      <c r="B33" s="39">
        <v>77</v>
      </c>
      <c r="C33" s="39">
        <v>72</v>
      </c>
      <c r="D33" s="40">
        <f t="shared" ref="D33:D43" si="2">C33/B33</f>
        <v>0.93506493506493504</v>
      </c>
      <c r="E33" s="40"/>
      <c r="F33" s="26" t="s">
        <v>18</v>
      </c>
      <c r="G33" s="16" t="s">
        <v>0</v>
      </c>
      <c r="H33" s="11">
        <v>34</v>
      </c>
    </row>
    <row r="34" spans="1:8" ht="18.600000000000001" customHeight="1" x14ac:dyDescent="0.25">
      <c r="A34" s="32" t="s">
        <v>40</v>
      </c>
      <c r="B34" s="39">
        <v>18</v>
      </c>
      <c r="C34" s="39">
        <v>17</v>
      </c>
      <c r="D34" s="40">
        <f t="shared" si="2"/>
        <v>0.94444444444444442</v>
      </c>
      <c r="E34" s="40"/>
      <c r="F34" s="33"/>
      <c r="G34" s="1"/>
      <c r="H34" s="6"/>
    </row>
    <row r="35" spans="1:8" ht="18.600000000000001" customHeight="1" x14ac:dyDescent="0.3">
      <c r="A35" s="32" t="s">
        <v>42</v>
      </c>
      <c r="B35" s="39">
        <v>53</v>
      </c>
      <c r="C35" s="39">
        <v>50</v>
      </c>
      <c r="D35" s="40">
        <f t="shared" si="2"/>
        <v>0.94339622641509435</v>
      </c>
      <c r="E35" s="40"/>
      <c r="F35" s="21" t="s">
        <v>44</v>
      </c>
      <c r="G35" s="21" t="s">
        <v>45</v>
      </c>
      <c r="H35" s="48">
        <f>H33/H32</f>
        <v>0.44155844155844154</v>
      </c>
    </row>
    <row r="36" spans="1:8" ht="18.600000000000001" customHeight="1" x14ac:dyDescent="0.25">
      <c r="A36" s="32" t="s">
        <v>43</v>
      </c>
      <c r="B36" s="18">
        <v>6</v>
      </c>
      <c r="C36" s="18">
        <v>6</v>
      </c>
      <c r="D36" s="41">
        <f t="shared" si="2"/>
        <v>1</v>
      </c>
      <c r="E36" s="41"/>
      <c r="F36" s="33"/>
      <c r="G36" s="1"/>
    </row>
    <row r="37" spans="1:8" ht="18.600000000000001" customHeight="1" x14ac:dyDescent="0.25">
      <c r="A37" s="32" t="s">
        <v>46</v>
      </c>
      <c r="B37" s="18">
        <v>77</v>
      </c>
      <c r="C37" s="39">
        <v>56</v>
      </c>
      <c r="D37" s="40">
        <f t="shared" si="2"/>
        <v>0.72727272727272729</v>
      </c>
      <c r="E37" s="40"/>
      <c r="F37" s="33"/>
      <c r="G37" s="1"/>
    </row>
    <row r="38" spans="1:8" ht="18.600000000000001" customHeight="1" x14ac:dyDescent="0.25">
      <c r="A38" s="32" t="s">
        <v>56</v>
      </c>
      <c r="B38" s="18">
        <v>77</v>
      </c>
      <c r="C38" s="39">
        <v>61</v>
      </c>
      <c r="D38" s="40">
        <f t="shared" si="2"/>
        <v>0.79220779220779225</v>
      </c>
      <c r="E38" s="40"/>
      <c r="F38" s="33"/>
      <c r="G38" s="1"/>
    </row>
    <row r="39" spans="1:8" ht="18.600000000000001" customHeight="1" x14ac:dyDescent="0.25">
      <c r="A39" s="32" t="s">
        <v>146</v>
      </c>
      <c r="B39" s="18">
        <v>58</v>
      </c>
      <c r="C39" s="39">
        <v>46</v>
      </c>
      <c r="D39" s="40">
        <f t="shared" si="2"/>
        <v>0.7931034482758621</v>
      </c>
      <c r="E39" s="40"/>
      <c r="F39" s="33"/>
      <c r="G39" s="1"/>
    </row>
    <row r="40" spans="1:8" ht="18.600000000000001" customHeight="1" x14ac:dyDescent="0.25">
      <c r="A40" s="12" t="s">
        <v>114</v>
      </c>
      <c r="B40" s="18">
        <v>58</v>
      </c>
      <c r="C40" s="39">
        <v>42</v>
      </c>
      <c r="D40" s="40">
        <f t="shared" si="2"/>
        <v>0.72413793103448276</v>
      </c>
      <c r="E40" s="40"/>
      <c r="F40" s="6"/>
    </row>
    <row r="41" spans="1:8" ht="18.600000000000001" customHeight="1" x14ac:dyDescent="0.25">
      <c r="A41" s="32" t="s">
        <v>111</v>
      </c>
      <c r="B41" s="18">
        <v>19</v>
      </c>
      <c r="C41" s="18">
        <v>13</v>
      </c>
      <c r="D41" s="40">
        <f t="shared" si="2"/>
        <v>0.68421052631578949</v>
      </c>
      <c r="E41" s="40"/>
      <c r="F41" s="29"/>
    </row>
    <row r="42" spans="1:8" ht="18.600000000000001" customHeight="1" x14ac:dyDescent="0.25">
      <c r="A42" s="32" t="s">
        <v>112</v>
      </c>
      <c r="B42" s="18">
        <v>19</v>
      </c>
      <c r="C42" s="18">
        <v>13</v>
      </c>
      <c r="D42" s="40">
        <f t="shared" si="2"/>
        <v>0.68421052631578949</v>
      </c>
      <c r="E42" s="40"/>
      <c r="F42" s="29"/>
    </row>
    <row r="43" spans="1:8" ht="18.600000000000001" customHeight="1" x14ac:dyDescent="0.25">
      <c r="A43" s="32" t="s">
        <v>55</v>
      </c>
      <c r="B43" s="18">
        <v>77</v>
      </c>
      <c r="C43" s="18">
        <v>76</v>
      </c>
      <c r="D43" s="40">
        <f t="shared" si="2"/>
        <v>0.98701298701298701</v>
      </c>
      <c r="E43" s="40"/>
      <c r="F43" s="29"/>
    </row>
    <row r="44" spans="1:8" ht="18" customHeight="1" x14ac:dyDescent="0.25">
      <c r="A44" s="3"/>
      <c r="B44" s="3"/>
      <c r="C44" s="13"/>
      <c r="D44" s="3"/>
      <c r="E44" s="3"/>
      <c r="F44" s="13"/>
      <c r="G44" s="3"/>
      <c r="H44" s="3"/>
    </row>
    <row r="45" spans="1:8" ht="12" customHeight="1" x14ac:dyDescent="0.25"/>
  </sheetData>
  <mergeCells count="7">
    <mergeCell ref="A31:H31"/>
    <mergeCell ref="A1:I1"/>
    <mergeCell ref="A2:I2"/>
    <mergeCell ref="A3:H3"/>
    <mergeCell ref="A4:H4"/>
    <mergeCell ref="A6:H6"/>
    <mergeCell ref="A19:H19"/>
  </mergeCells>
  <pageMargins left="0.75" right="0" top="0.25" bottom="0.25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workbookViewId="0">
      <selection activeCell="M28" sqref="M28"/>
    </sheetView>
  </sheetViews>
  <sheetFormatPr defaultRowHeight="24.95" customHeight="1" x14ac:dyDescent="0.25"/>
  <cols>
    <col min="1" max="1" width="22" customWidth="1"/>
    <col min="2" max="2" width="10.25" customWidth="1"/>
    <col min="3" max="3" width="9.75" customWidth="1"/>
    <col min="4" max="4" width="11.5" customWidth="1"/>
    <col min="5" max="5" width="18.5" customWidth="1"/>
    <col min="6" max="6" width="3.625" customWidth="1"/>
    <col min="7" max="7" width="10.25" customWidth="1"/>
    <col min="8" max="8" width="9" hidden="1" customWidth="1"/>
    <col min="9" max="9" width="0.625" customWidth="1"/>
    <col min="10" max="10" width="9.125" customWidth="1"/>
  </cols>
  <sheetData>
    <row r="1" spans="1:8" ht="36" customHeight="1" x14ac:dyDescent="0.3">
      <c r="A1" s="218" t="s">
        <v>143</v>
      </c>
      <c r="B1" s="218"/>
      <c r="C1" s="218"/>
      <c r="D1" s="218"/>
      <c r="E1" s="218"/>
      <c r="F1" s="218"/>
      <c r="G1" s="218"/>
    </row>
    <row r="2" spans="1:8" ht="21" customHeight="1" x14ac:dyDescent="0.25">
      <c r="A2" s="31" t="s">
        <v>28</v>
      </c>
      <c r="B2" s="31" t="s">
        <v>29</v>
      </c>
      <c r="C2" s="31" t="s">
        <v>30</v>
      </c>
      <c r="D2" s="31" t="s">
        <v>31</v>
      </c>
      <c r="E2" s="102" t="s">
        <v>2</v>
      </c>
      <c r="F2" s="103" t="s">
        <v>0</v>
      </c>
      <c r="G2" s="104">
        <v>64</v>
      </c>
    </row>
    <row r="3" spans="1:8" ht="21.95" customHeight="1" x14ac:dyDescent="0.25">
      <c r="A3" s="12" t="s">
        <v>210</v>
      </c>
      <c r="B3" s="16">
        <v>64</v>
      </c>
      <c r="C3" s="6">
        <v>60</v>
      </c>
      <c r="D3" s="40">
        <f t="shared" ref="D3:D10" si="0">C3/B3</f>
        <v>0.9375</v>
      </c>
      <c r="E3" s="26" t="s">
        <v>18</v>
      </c>
      <c r="F3" s="103" t="s">
        <v>0</v>
      </c>
      <c r="G3" s="104">
        <v>49</v>
      </c>
    </row>
    <row r="4" spans="1:8" ht="21.95" customHeight="1" x14ac:dyDescent="0.25">
      <c r="A4" s="12" t="s">
        <v>211</v>
      </c>
      <c r="B4" s="16">
        <v>64</v>
      </c>
      <c r="C4" s="16">
        <v>60</v>
      </c>
      <c r="D4" s="40">
        <f t="shared" si="0"/>
        <v>0.9375</v>
      </c>
      <c r="E4" s="112"/>
      <c r="F4" s="26"/>
      <c r="G4" s="111"/>
    </row>
    <row r="5" spans="1:8" ht="21.95" customHeight="1" x14ac:dyDescent="0.3">
      <c r="A5" s="12" t="s">
        <v>212</v>
      </c>
      <c r="B5" s="16">
        <v>64</v>
      </c>
      <c r="C5" s="6">
        <v>59</v>
      </c>
      <c r="D5" s="40">
        <f t="shared" si="0"/>
        <v>0.921875</v>
      </c>
      <c r="E5" s="113" t="s">
        <v>44</v>
      </c>
      <c r="F5" s="113" t="s">
        <v>45</v>
      </c>
      <c r="G5" s="114">
        <f>G3/G2</f>
        <v>0.765625</v>
      </c>
    </row>
    <row r="6" spans="1:8" ht="21.95" customHeight="1" x14ac:dyDescent="0.25">
      <c r="A6" s="12" t="s">
        <v>56</v>
      </c>
      <c r="B6" s="16">
        <v>64</v>
      </c>
      <c r="C6" s="6">
        <v>51</v>
      </c>
      <c r="D6" s="40">
        <f t="shared" si="0"/>
        <v>0.796875</v>
      </c>
      <c r="E6" s="12"/>
      <c r="F6" s="16"/>
      <c r="G6" s="16"/>
    </row>
    <row r="7" spans="1:8" ht="21.95" customHeight="1" x14ac:dyDescent="0.25">
      <c r="A7" s="12" t="s">
        <v>71</v>
      </c>
      <c r="B7" s="16">
        <v>51</v>
      </c>
      <c r="C7" s="16">
        <v>47</v>
      </c>
      <c r="D7" s="40">
        <f t="shared" si="0"/>
        <v>0.92156862745098034</v>
      </c>
      <c r="E7" s="12"/>
      <c r="F7" s="16"/>
      <c r="G7" s="16"/>
    </row>
    <row r="8" spans="1:8" ht="21.95" customHeight="1" x14ac:dyDescent="0.25">
      <c r="A8" s="12" t="s">
        <v>173</v>
      </c>
      <c r="B8" s="16">
        <v>51</v>
      </c>
      <c r="C8" s="16">
        <v>46</v>
      </c>
      <c r="D8" s="40">
        <f t="shared" si="0"/>
        <v>0.90196078431372551</v>
      </c>
      <c r="E8" s="12"/>
      <c r="F8" s="16"/>
      <c r="G8" s="16"/>
    </row>
    <row r="9" spans="1:8" ht="21.95" customHeight="1" x14ac:dyDescent="0.25">
      <c r="A9" s="12" t="s">
        <v>196</v>
      </c>
      <c r="B9" s="16">
        <v>13</v>
      </c>
      <c r="C9" s="16">
        <v>9</v>
      </c>
      <c r="D9" s="40">
        <f t="shared" si="0"/>
        <v>0.69230769230769229</v>
      </c>
      <c r="E9" s="12"/>
      <c r="F9" s="16"/>
      <c r="G9" s="16"/>
    </row>
    <row r="10" spans="1:8" ht="21.95" customHeight="1" x14ac:dyDescent="0.25">
      <c r="A10" s="12" t="s">
        <v>39</v>
      </c>
      <c r="B10" s="16">
        <v>13</v>
      </c>
      <c r="C10" s="16">
        <v>13</v>
      </c>
      <c r="D10" s="41">
        <f t="shared" si="0"/>
        <v>1</v>
      </c>
      <c r="E10" s="12"/>
      <c r="F10" s="16"/>
      <c r="G10" s="16"/>
    </row>
    <row r="11" spans="1:8" ht="19.5" customHeight="1" x14ac:dyDescent="0.25">
      <c r="A11" s="3"/>
      <c r="B11" s="3"/>
      <c r="C11" s="13"/>
      <c r="D11" s="3"/>
      <c r="E11" s="3"/>
      <c r="F11" s="3"/>
      <c r="G11" s="3"/>
      <c r="H11" s="3"/>
    </row>
    <row r="12" spans="1:8" ht="18.75" customHeight="1" x14ac:dyDescent="0.25">
      <c r="A12" s="1"/>
      <c r="B12" s="1"/>
      <c r="C12" s="2"/>
      <c r="D12" s="1"/>
      <c r="E12" s="1"/>
      <c r="F12" s="1"/>
      <c r="G12" s="1"/>
      <c r="H12" s="1"/>
    </row>
    <row r="13" spans="1:8" s="105" customFormat="1" ht="19.350000000000001" customHeight="1" x14ac:dyDescent="0.25">
      <c r="A13" s="225" t="s">
        <v>89</v>
      </c>
      <c r="B13" s="225"/>
      <c r="C13" s="225"/>
      <c r="D13" s="225"/>
      <c r="E13" s="225"/>
      <c r="F13" s="225"/>
      <c r="G13" s="225"/>
      <c r="H13" s="225"/>
    </row>
    <row r="14" spans="1:8" s="105" customFormat="1" ht="19.350000000000001" customHeight="1" x14ac:dyDescent="0.25">
      <c r="A14" s="101" t="s">
        <v>28</v>
      </c>
      <c r="B14" s="101" t="s">
        <v>29</v>
      </c>
      <c r="C14" s="101" t="s">
        <v>30</v>
      </c>
      <c r="D14" s="101" t="s">
        <v>31</v>
      </c>
      <c r="E14" s="102" t="s">
        <v>2</v>
      </c>
      <c r="F14" s="103" t="s">
        <v>0</v>
      </c>
      <c r="G14" s="104">
        <v>82</v>
      </c>
      <c r="H14" s="104">
        <v>82</v>
      </c>
    </row>
    <row r="15" spans="1:8" s="105" customFormat="1" ht="18.600000000000001" customHeight="1" x14ac:dyDescent="0.25">
      <c r="A15" s="106" t="s">
        <v>41</v>
      </c>
      <c r="B15" s="107">
        <v>82</v>
      </c>
      <c r="C15" s="107">
        <v>79</v>
      </c>
      <c r="D15" s="108">
        <f>C15/B15</f>
        <v>0.96341463414634143</v>
      </c>
      <c r="E15" s="26" t="s">
        <v>18</v>
      </c>
      <c r="F15" s="103" t="s">
        <v>0</v>
      </c>
      <c r="G15" s="104">
        <v>60</v>
      </c>
      <c r="H15" s="104">
        <v>60</v>
      </c>
    </row>
    <row r="16" spans="1:8" s="105" customFormat="1" ht="18.600000000000001" customHeight="1" x14ac:dyDescent="0.25">
      <c r="A16" s="106" t="s">
        <v>40</v>
      </c>
      <c r="B16" s="107">
        <v>30</v>
      </c>
      <c r="C16" s="107">
        <v>30</v>
      </c>
      <c r="D16" s="110">
        <f t="shared" ref="D16:D24" si="1">C16/B16</f>
        <v>1</v>
      </c>
      <c r="E16" s="112"/>
      <c r="F16" s="26"/>
      <c r="G16" s="102"/>
      <c r="H16" s="111"/>
    </row>
    <row r="17" spans="1:8" s="105" customFormat="1" ht="18.600000000000001" customHeight="1" x14ac:dyDescent="0.3">
      <c r="A17" s="106" t="s">
        <v>42</v>
      </c>
      <c r="B17" s="107">
        <v>47</v>
      </c>
      <c r="C17" s="107">
        <v>47</v>
      </c>
      <c r="D17" s="110">
        <f t="shared" si="1"/>
        <v>1</v>
      </c>
      <c r="E17" s="113" t="s">
        <v>44</v>
      </c>
      <c r="F17" s="113" t="s">
        <v>45</v>
      </c>
      <c r="G17" s="114">
        <f>G15/G14</f>
        <v>0.73170731707317072</v>
      </c>
      <c r="H17" s="114">
        <f>H15/H14</f>
        <v>0.73170731707317072</v>
      </c>
    </row>
    <row r="18" spans="1:8" s="105" customFormat="1" ht="18.600000000000001" customHeight="1" x14ac:dyDescent="0.25">
      <c r="A18" s="106" t="s">
        <v>43</v>
      </c>
      <c r="B18" s="109">
        <v>5</v>
      </c>
      <c r="C18" s="109">
        <v>5</v>
      </c>
      <c r="D18" s="110">
        <f t="shared" si="1"/>
        <v>1</v>
      </c>
      <c r="E18" s="110"/>
      <c r="F18" s="112"/>
      <c r="G18" s="26"/>
    </row>
    <row r="19" spans="1:8" s="105" customFormat="1" ht="18.600000000000001" customHeight="1" x14ac:dyDescent="0.25">
      <c r="A19" s="106" t="s">
        <v>147</v>
      </c>
      <c r="B19" s="109">
        <v>82</v>
      </c>
      <c r="C19" s="107">
        <v>71</v>
      </c>
      <c r="D19" s="108">
        <f t="shared" si="1"/>
        <v>0.86585365853658536</v>
      </c>
      <c r="E19" s="108"/>
      <c r="F19" s="112"/>
      <c r="G19" s="26"/>
    </row>
    <row r="20" spans="1:8" s="105" customFormat="1" ht="18.600000000000001" customHeight="1" x14ac:dyDescent="0.25">
      <c r="A20" s="106" t="s">
        <v>56</v>
      </c>
      <c r="B20" s="109">
        <v>82</v>
      </c>
      <c r="C20" s="107">
        <v>80</v>
      </c>
      <c r="D20" s="108">
        <f t="shared" si="1"/>
        <v>0.97560975609756095</v>
      </c>
      <c r="E20" s="108"/>
      <c r="F20" s="112"/>
      <c r="G20" s="26"/>
    </row>
    <row r="21" spans="1:8" s="105" customFormat="1" ht="18.600000000000001" customHeight="1" x14ac:dyDescent="0.25">
      <c r="A21" s="106" t="s">
        <v>148</v>
      </c>
      <c r="B21" s="109">
        <v>53</v>
      </c>
      <c r="C21" s="107">
        <v>50</v>
      </c>
      <c r="D21" s="108">
        <f t="shared" si="1"/>
        <v>0.94339622641509435</v>
      </c>
      <c r="E21" s="108"/>
      <c r="F21" s="112"/>
      <c r="G21" s="26"/>
    </row>
    <row r="22" spans="1:8" s="105" customFormat="1" ht="18.600000000000001" customHeight="1" x14ac:dyDescent="0.25">
      <c r="A22" s="142" t="s">
        <v>72</v>
      </c>
      <c r="B22" s="109">
        <v>53</v>
      </c>
      <c r="C22" s="107">
        <v>53</v>
      </c>
      <c r="D22" s="110">
        <f t="shared" si="1"/>
        <v>1</v>
      </c>
      <c r="E22" s="108"/>
      <c r="F22" s="111"/>
    </row>
    <row r="23" spans="1:8" s="105" customFormat="1" ht="18.600000000000001" customHeight="1" x14ac:dyDescent="0.25">
      <c r="A23" s="106" t="s">
        <v>93</v>
      </c>
      <c r="B23" s="109">
        <v>29</v>
      </c>
      <c r="C23" s="109">
        <v>15</v>
      </c>
      <c r="D23" s="108">
        <f t="shared" si="1"/>
        <v>0.51724137931034486</v>
      </c>
      <c r="E23" s="108"/>
      <c r="F23" s="115"/>
    </row>
    <row r="24" spans="1:8" s="105" customFormat="1" ht="18.600000000000001" customHeight="1" x14ac:dyDescent="0.25">
      <c r="A24" s="106" t="s">
        <v>94</v>
      </c>
      <c r="B24" s="109">
        <v>29</v>
      </c>
      <c r="C24" s="109">
        <v>17</v>
      </c>
      <c r="D24" s="108">
        <f t="shared" si="1"/>
        <v>0.58620689655172409</v>
      </c>
      <c r="E24" s="108"/>
      <c r="F24" s="115"/>
    </row>
    <row r="25" spans="1:8" s="105" customFormat="1" ht="15" customHeight="1" x14ac:dyDescent="0.25">
      <c r="A25" s="138"/>
      <c r="B25" s="138"/>
      <c r="C25" s="140"/>
      <c r="D25" s="138"/>
      <c r="E25" s="138"/>
      <c r="F25" s="140"/>
      <c r="G25" s="138"/>
      <c r="H25" s="138"/>
    </row>
    <row r="27" spans="1:8" ht="19.350000000000001" customHeight="1" x14ac:dyDescent="0.25">
      <c r="A27" s="222" t="s">
        <v>117</v>
      </c>
      <c r="B27" s="222"/>
      <c r="C27" s="222"/>
      <c r="D27" s="222"/>
      <c r="E27" s="222"/>
      <c r="F27" s="222"/>
      <c r="G27" s="222"/>
      <c r="H27" s="222"/>
    </row>
    <row r="28" spans="1:8" ht="19.350000000000001" customHeight="1" x14ac:dyDescent="0.25">
      <c r="A28" s="31" t="s">
        <v>28</v>
      </c>
      <c r="B28" s="31" t="s">
        <v>29</v>
      </c>
      <c r="C28" s="31" t="s">
        <v>30</v>
      </c>
      <c r="D28" s="31" t="s">
        <v>31</v>
      </c>
      <c r="E28" s="7" t="s">
        <v>2</v>
      </c>
      <c r="F28" s="16" t="s">
        <v>0</v>
      </c>
      <c r="G28" s="6">
        <v>80</v>
      </c>
      <c r="H28" s="11">
        <v>80</v>
      </c>
    </row>
    <row r="29" spans="1:8" ht="18.600000000000001" customHeight="1" x14ac:dyDescent="0.25">
      <c r="A29" s="32" t="s">
        <v>41</v>
      </c>
      <c r="B29" s="39">
        <v>80</v>
      </c>
      <c r="C29" s="39">
        <v>71</v>
      </c>
      <c r="D29" s="40">
        <f t="shared" ref="D29:D39" si="2">C29/B29</f>
        <v>0.88749999999999996</v>
      </c>
      <c r="E29" s="26" t="s">
        <v>18</v>
      </c>
      <c r="F29" s="16" t="s">
        <v>0</v>
      </c>
      <c r="G29" s="6">
        <v>59</v>
      </c>
      <c r="H29" s="11">
        <v>59</v>
      </c>
    </row>
    <row r="30" spans="1:8" ht="18.600000000000001" customHeight="1" x14ac:dyDescent="0.25">
      <c r="A30" s="32" t="s">
        <v>40</v>
      </c>
      <c r="B30" s="39">
        <v>20</v>
      </c>
      <c r="C30" s="39">
        <v>20</v>
      </c>
      <c r="D30" s="41">
        <f t="shared" si="2"/>
        <v>1</v>
      </c>
      <c r="E30" s="33"/>
      <c r="F30" s="1"/>
      <c r="G30" s="6"/>
      <c r="H30" s="6"/>
    </row>
    <row r="31" spans="1:8" ht="18.600000000000001" customHeight="1" x14ac:dyDescent="0.3">
      <c r="A31" s="32" t="s">
        <v>42</v>
      </c>
      <c r="B31" s="39">
        <v>54</v>
      </c>
      <c r="C31" s="39">
        <v>54</v>
      </c>
      <c r="D31" s="41">
        <f t="shared" si="2"/>
        <v>1</v>
      </c>
      <c r="E31" s="21" t="s">
        <v>44</v>
      </c>
      <c r="F31" s="21" t="s">
        <v>45</v>
      </c>
      <c r="G31" s="48">
        <v>0.73799999999999999</v>
      </c>
      <c r="H31" s="48">
        <f>H29/H28</f>
        <v>0.73750000000000004</v>
      </c>
    </row>
    <row r="32" spans="1:8" ht="18.600000000000001" customHeight="1" x14ac:dyDescent="0.3">
      <c r="A32" s="32" t="s">
        <v>43</v>
      </c>
      <c r="B32" s="18">
        <v>6</v>
      </c>
      <c r="C32" s="18">
        <v>6</v>
      </c>
      <c r="D32" s="41">
        <f t="shared" si="2"/>
        <v>1</v>
      </c>
      <c r="E32" s="41"/>
      <c r="G32" s="21"/>
      <c r="H32" s="48"/>
    </row>
    <row r="33" spans="1:8" ht="18.600000000000001" customHeight="1" x14ac:dyDescent="0.25">
      <c r="A33" s="32" t="s">
        <v>56</v>
      </c>
      <c r="B33" s="18">
        <v>80</v>
      </c>
      <c r="C33" s="39">
        <v>76</v>
      </c>
      <c r="D33" s="41">
        <f t="shared" si="2"/>
        <v>0.95</v>
      </c>
      <c r="E33" s="40"/>
      <c r="F33" s="33"/>
      <c r="G33" s="1"/>
    </row>
    <row r="34" spans="1:8" ht="18.600000000000001" customHeight="1" x14ac:dyDescent="0.25">
      <c r="A34" s="32" t="s">
        <v>194</v>
      </c>
      <c r="B34" s="18">
        <v>80</v>
      </c>
      <c r="C34" s="39">
        <v>78</v>
      </c>
      <c r="D34" s="40">
        <f t="shared" si="2"/>
        <v>0.97499999999999998</v>
      </c>
      <c r="E34" s="40"/>
      <c r="F34" s="33"/>
      <c r="G34" s="1"/>
    </row>
    <row r="35" spans="1:8" ht="18.600000000000001" customHeight="1" x14ac:dyDescent="0.25">
      <c r="A35" s="32" t="s">
        <v>146</v>
      </c>
      <c r="B35" s="18">
        <v>62</v>
      </c>
      <c r="C35" s="107">
        <v>53</v>
      </c>
      <c r="D35" s="40">
        <f t="shared" si="2"/>
        <v>0.85483870967741937</v>
      </c>
      <c r="E35" s="40"/>
      <c r="F35" s="33"/>
      <c r="G35" s="1"/>
    </row>
    <row r="36" spans="1:8" ht="18.600000000000001" customHeight="1" x14ac:dyDescent="0.25">
      <c r="A36" s="12" t="s">
        <v>122</v>
      </c>
      <c r="B36" s="18">
        <v>62</v>
      </c>
      <c r="C36" s="39">
        <v>57</v>
      </c>
      <c r="D36" s="40">
        <f t="shared" si="2"/>
        <v>0.91935483870967738</v>
      </c>
      <c r="E36" s="40"/>
      <c r="F36" s="6"/>
    </row>
    <row r="37" spans="1:8" ht="18.600000000000001" customHeight="1" x14ac:dyDescent="0.25">
      <c r="A37" s="32" t="s">
        <v>111</v>
      </c>
      <c r="B37" s="18">
        <v>18</v>
      </c>
      <c r="C37" s="18">
        <v>17</v>
      </c>
      <c r="D37" s="40">
        <f t="shared" si="2"/>
        <v>0.94444444444444442</v>
      </c>
      <c r="E37" s="40"/>
      <c r="F37" s="29"/>
    </row>
    <row r="38" spans="1:8" s="105" customFormat="1" ht="18.600000000000001" customHeight="1" x14ac:dyDescent="0.25">
      <c r="A38" s="106" t="s">
        <v>112</v>
      </c>
      <c r="B38" s="109">
        <v>18</v>
      </c>
      <c r="C38" s="109">
        <v>18</v>
      </c>
      <c r="D38" s="110">
        <f t="shared" si="2"/>
        <v>1</v>
      </c>
      <c r="E38" s="108"/>
      <c r="F38" s="115"/>
    </row>
    <row r="39" spans="1:8" ht="18.600000000000001" customHeight="1" x14ac:dyDescent="0.25">
      <c r="A39" s="32" t="s">
        <v>55</v>
      </c>
      <c r="B39" s="18">
        <v>80</v>
      </c>
      <c r="C39" s="18">
        <v>80</v>
      </c>
      <c r="D39" s="41">
        <f t="shared" si="2"/>
        <v>1</v>
      </c>
      <c r="E39" s="40"/>
      <c r="F39" s="29"/>
    </row>
    <row r="40" spans="1:8" ht="10.5" customHeight="1" x14ac:dyDescent="0.25">
      <c r="A40" s="3"/>
      <c r="B40" s="3"/>
      <c r="C40" s="13"/>
      <c r="D40" s="3"/>
      <c r="E40" s="3"/>
      <c r="F40" s="13"/>
      <c r="G40" s="3"/>
      <c r="H40" s="3"/>
    </row>
  </sheetData>
  <mergeCells count="3">
    <mergeCell ref="A1:G1"/>
    <mergeCell ref="A13:H13"/>
    <mergeCell ref="A27:H27"/>
  </mergeCells>
  <pageMargins left="0.75" right="0" top="0.5" bottom="0.5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F22" sqref="F22"/>
    </sheetView>
  </sheetViews>
  <sheetFormatPr defaultRowHeight="15.75" x14ac:dyDescent="0.25"/>
  <cols>
    <col min="1" max="1" width="17.5" customWidth="1"/>
    <col min="2" max="2" width="8.625" customWidth="1"/>
    <col min="3" max="3" width="7" customWidth="1"/>
    <col min="4" max="4" width="10.25" customWidth="1"/>
    <col min="5" max="5" width="17.75" customWidth="1"/>
    <col min="6" max="6" width="18.875" customWidth="1"/>
    <col min="7" max="7" width="1.75" customWidth="1"/>
    <col min="8" max="8" width="8.125" customWidth="1"/>
    <col min="9" max="9" width="9" hidden="1" customWidth="1"/>
    <col min="10" max="10" width="0.5" hidden="1" customWidth="1"/>
    <col min="11" max="11" width="0.5" customWidth="1"/>
    <col min="13" max="13" width="9.375" bestFit="1" customWidth="1"/>
  </cols>
  <sheetData>
    <row r="1" spans="1:13" ht="21.75" customHeight="1" x14ac:dyDescent="0.3">
      <c r="A1" s="220" t="s">
        <v>12</v>
      </c>
      <c r="B1" s="220"/>
      <c r="C1" s="220"/>
      <c r="D1" s="220"/>
      <c r="E1" s="220"/>
      <c r="F1" s="220"/>
      <c r="G1" s="220"/>
      <c r="H1" s="220"/>
      <c r="I1" s="220"/>
    </row>
    <row r="2" spans="1:13" ht="18" customHeight="1" x14ac:dyDescent="0.3">
      <c r="A2" s="220" t="s">
        <v>223</v>
      </c>
      <c r="B2" s="220"/>
      <c r="C2" s="220"/>
      <c r="D2" s="220"/>
      <c r="E2" s="220"/>
      <c r="F2" s="220"/>
      <c r="G2" s="220"/>
      <c r="H2" s="220"/>
      <c r="I2" s="220"/>
    </row>
    <row r="3" spans="1:13" ht="16.5" customHeight="1" x14ac:dyDescent="0.3">
      <c r="A3" s="220" t="s">
        <v>9</v>
      </c>
      <c r="B3" s="220"/>
      <c r="C3" s="220"/>
      <c r="D3" s="220"/>
      <c r="E3" s="220"/>
      <c r="F3" s="220"/>
      <c r="G3" s="220"/>
      <c r="H3" s="220"/>
      <c r="I3" s="10"/>
    </row>
    <row r="4" spans="1:13" ht="19.350000000000001" customHeight="1" x14ac:dyDescent="0.25">
      <c r="A4" s="222" t="s">
        <v>206</v>
      </c>
      <c r="B4" s="222"/>
      <c r="C4" s="222"/>
      <c r="D4" s="222"/>
      <c r="E4" s="222"/>
      <c r="F4" s="222"/>
      <c r="G4" s="222"/>
      <c r="H4" s="222"/>
    </row>
    <row r="5" spans="1:13" ht="19.350000000000001" customHeight="1" x14ac:dyDescent="0.25">
      <c r="A5" s="31" t="s">
        <v>28</v>
      </c>
      <c r="B5" s="31" t="s">
        <v>29</v>
      </c>
      <c r="C5" s="31" t="s">
        <v>30</v>
      </c>
      <c r="D5" s="31" t="s">
        <v>31</v>
      </c>
      <c r="E5" s="101" t="s">
        <v>213</v>
      </c>
      <c r="F5" s="7" t="s">
        <v>2</v>
      </c>
      <c r="G5" s="16" t="s">
        <v>0</v>
      </c>
      <c r="H5" s="21">
        <v>46</v>
      </c>
    </row>
    <row r="6" spans="1:13" ht="18.600000000000001" customHeight="1" x14ac:dyDescent="0.25">
      <c r="A6" s="32" t="s">
        <v>41</v>
      </c>
      <c r="B6" s="39">
        <v>46</v>
      </c>
      <c r="C6" s="39">
        <v>41</v>
      </c>
      <c r="D6" s="40">
        <f>C6/B6</f>
        <v>0.89130434782608692</v>
      </c>
      <c r="E6" s="146" t="s">
        <v>231</v>
      </c>
      <c r="F6" s="26" t="s">
        <v>18</v>
      </c>
      <c r="G6" s="16" t="s">
        <v>0</v>
      </c>
      <c r="H6" s="11">
        <v>39</v>
      </c>
      <c r="M6" s="148"/>
    </row>
    <row r="7" spans="1:13" ht="18.600000000000001" customHeight="1" x14ac:dyDescent="0.25">
      <c r="A7" s="32" t="s">
        <v>40</v>
      </c>
      <c r="B7" s="39">
        <v>16</v>
      </c>
      <c r="C7" s="39">
        <v>16</v>
      </c>
      <c r="D7" s="41">
        <f t="shared" ref="D7:D14" si="0">C7/B7</f>
        <v>1</v>
      </c>
      <c r="E7" s="146" t="s">
        <v>232</v>
      </c>
      <c r="F7" s="33"/>
      <c r="G7" s="1"/>
      <c r="H7" s="1"/>
    </row>
    <row r="8" spans="1:13" ht="18.600000000000001" customHeight="1" x14ac:dyDescent="0.3">
      <c r="A8" s="32" t="s">
        <v>42</v>
      </c>
      <c r="B8" s="39">
        <v>25</v>
      </c>
      <c r="C8" s="39">
        <v>25</v>
      </c>
      <c r="D8" s="41">
        <f t="shared" si="0"/>
        <v>1</v>
      </c>
      <c r="E8" s="147" t="s">
        <v>233</v>
      </c>
      <c r="F8" s="21" t="s">
        <v>44</v>
      </c>
      <c r="G8" s="21" t="s">
        <v>45</v>
      </c>
      <c r="H8" s="44">
        <f>H6/H5</f>
        <v>0.84782608695652173</v>
      </c>
    </row>
    <row r="9" spans="1:13" ht="18.600000000000001" customHeight="1" x14ac:dyDescent="0.25">
      <c r="A9" s="32" t="s">
        <v>43</v>
      </c>
      <c r="B9" s="18">
        <v>5</v>
      </c>
      <c r="C9" s="18">
        <v>5</v>
      </c>
      <c r="D9" s="41">
        <f t="shared" si="0"/>
        <v>1</v>
      </c>
      <c r="E9" s="147" t="s">
        <v>215</v>
      </c>
      <c r="F9" s="33"/>
      <c r="G9" s="1"/>
      <c r="H9" s="1"/>
    </row>
    <row r="10" spans="1:13" ht="18.600000000000001" customHeight="1" x14ac:dyDescent="0.25">
      <c r="A10" s="32" t="s">
        <v>35</v>
      </c>
      <c r="B10" s="18">
        <v>46</v>
      </c>
      <c r="C10" s="39">
        <v>46</v>
      </c>
      <c r="D10" s="41">
        <f t="shared" si="0"/>
        <v>1</v>
      </c>
      <c r="E10" s="146" t="s">
        <v>234</v>
      </c>
      <c r="F10" s="33"/>
      <c r="G10" s="1"/>
      <c r="H10" s="1"/>
    </row>
    <row r="11" spans="1:13" ht="18.600000000000001" customHeight="1" x14ac:dyDescent="0.25">
      <c r="A11" s="32" t="s">
        <v>36</v>
      </c>
      <c r="B11" s="18">
        <v>34</v>
      </c>
      <c r="C11" s="18">
        <v>31</v>
      </c>
      <c r="D11" s="40">
        <f t="shared" si="0"/>
        <v>0.91176470588235292</v>
      </c>
      <c r="E11" s="146" t="s">
        <v>235</v>
      </c>
      <c r="F11" s="33"/>
      <c r="G11" s="1"/>
      <c r="H11" s="1"/>
    </row>
    <row r="12" spans="1:13" ht="18.600000000000001" customHeight="1" x14ac:dyDescent="0.25">
      <c r="A12" s="32" t="s">
        <v>37</v>
      </c>
      <c r="B12" s="18">
        <v>12</v>
      </c>
      <c r="C12" s="18">
        <v>11</v>
      </c>
      <c r="D12" s="40">
        <f t="shared" si="0"/>
        <v>0.91666666666666663</v>
      </c>
      <c r="E12" s="147"/>
      <c r="F12" s="33"/>
      <c r="G12" s="1"/>
      <c r="H12" s="1"/>
    </row>
    <row r="13" spans="1:13" ht="18.600000000000001" customHeight="1" x14ac:dyDescent="0.25">
      <c r="A13" s="12" t="s">
        <v>38</v>
      </c>
      <c r="B13" s="18">
        <v>46</v>
      </c>
      <c r="C13" s="39">
        <v>44</v>
      </c>
      <c r="D13" s="40">
        <f t="shared" si="0"/>
        <v>0.95652173913043481</v>
      </c>
      <c r="E13" s="147" t="s">
        <v>217</v>
      </c>
      <c r="F13" s="6"/>
    </row>
    <row r="14" spans="1:13" ht="18.600000000000001" customHeight="1" x14ac:dyDescent="0.25">
      <c r="A14" s="32" t="s">
        <v>179</v>
      </c>
      <c r="B14" s="18">
        <v>46</v>
      </c>
      <c r="C14" s="39">
        <v>46</v>
      </c>
      <c r="D14" s="41">
        <f t="shared" si="0"/>
        <v>1</v>
      </c>
      <c r="E14" s="147" t="s">
        <v>236</v>
      </c>
      <c r="F14" s="6"/>
    </row>
    <row r="15" spans="1:13" ht="9" customHeight="1" x14ac:dyDescent="0.25">
      <c r="A15" s="1"/>
      <c r="B15" s="1"/>
      <c r="C15" s="2"/>
      <c r="D15" s="1"/>
      <c r="E15" s="1"/>
      <c r="F15" s="2"/>
      <c r="G15" s="1"/>
      <c r="H15" s="1"/>
    </row>
    <row r="16" spans="1:13" s="105" customFormat="1" ht="19.350000000000001" customHeight="1" x14ac:dyDescent="0.25">
      <c r="A16" s="225" t="s">
        <v>207</v>
      </c>
      <c r="B16" s="225"/>
      <c r="C16" s="225"/>
      <c r="D16" s="225"/>
      <c r="E16" s="225"/>
      <c r="F16" s="225"/>
      <c r="G16" s="225"/>
      <c r="H16" s="225"/>
    </row>
    <row r="17" spans="1:8" s="105" customFormat="1" ht="19.350000000000001" customHeight="1" x14ac:dyDescent="0.25">
      <c r="A17" s="101" t="s">
        <v>28</v>
      </c>
      <c r="B17" s="101" t="s">
        <v>29</v>
      </c>
      <c r="C17" s="101" t="s">
        <v>30</v>
      </c>
      <c r="D17" s="101" t="s">
        <v>31</v>
      </c>
      <c r="E17" s="101" t="s">
        <v>213</v>
      </c>
      <c r="F17" s="102" t="s">
        <v>2</v>
      </c>
      <c r="G17" s="103" t="s">
        <v>0</v>
      </c>
      <c r="H17" s="113">
        <v>43</v>
      </c>
    </row>
    <row r="18" spans="1:8" s="105" customFormat="1" ht="18.600000000000001" customHeight="1" x14ac:dyDescent="0.25">
      <c r="A18" s="106" t="s">
        <v>41</v>
      </c>
      <c r="B18" s="107">
        <v>43</v>
      </c>
      <c r="C18" s="107">
        <v>43</v>
      </c>
      <c r="D18" s="110">
        <f>C18/B18</f>
        <v>1</v>
      </c>
      <c r="E18" s="144" t="s">
        <v>231</v>
      </c>
      <c r="F18" s="26" t="s">
        <v>18</v>
      </c>
      <c r="G18" s="103" t="s">
        <v>0</v>
      </c>
      <c r="H18" s="104">
        <v>37</v>
      </c>
    </row>
    <row r="19" spans="1:8" s="105" customFormat="1" ht="18.600000000000001" customHeight="1" x14ac:dyDescent="0.25">
      <c r="A19" s="106" t="s">
        <v>40</v>
      </c>
      <c r="B19" s="107">
        <v>19</v>
      </c>
      <c r="C19" s="107">
        <v>18</v>
      </c>
      <c r="D19" s="110">
        <f t="shared" ref="D19:D26" si="1">C19/B19</f>
        <v>0.94736842105263153</v>
      </c>
      <c r="E19" s="144" t="s">
        <v>218</v>
      </c>
      <c r="F19" s="112"/>
      <c r="G19" s="26"/>
      <c r="H19" s="26"/>
    </row>
    <row r="20" spans="1:8" s="105" customFormat="1" ht="18.600000000000001" customHeight="1" x14ac:dyDescent="0.3">
      <c r="A20" s="106" t="s">
        <v>42</v>
      </c>
      <c r="B20" s="107">
        <v>16</v>
      </c>
      <c r="C20" s="107">
        <v>16</v>
      </c>
      <c r="D20" s="110">
        <f t="shared" si="1"/>
        <v>1</v>
      </c>
      <c r="E20" s="145" t="s">
        <v>237</v>
      </c>
      <c r="F20" s="113" t="s">
        <v>44</v>
      </c>
      <c r="G20" s="113" t="s">
        <v>45</v>
      </c>
      <c r="H20" s="149">
        <f>H18/H17</f>
        <v>0.86046511627906974</v>
      </c>
    </row>
    <row r="21" spans="1:8" s="105" customFormat="1" ht="18.600000000000001" customHeight="1" x14ac:dyDescent="0.25">
      <c r="A21" s="106" t="s">
        <v>43</v>
      </c>
      <c r="B21" s="109">
        <v>8</v>
      </c>
      <c r="C21" s="109">
        <v>8</v>
      </c>
      <c r="D21" s="110">
        <f t="shared" si="1"/>
        <v>1</v>
      </c>
      <c r="E21" s="145" t="s">
        <v>215</v>
      </c>
      <c r="F21" s="112"/>
      <c r="G21" s="26"/>
      <c r="H21" s="26"/>
    </row>
    <row r="22" spans="1:8" s="105" customFormat="1" ht="18.600000000000001" customHeight="1" x14ac:dyDescent="0.25">
      <c r="A22" s="106" t="s">
        <v>35</v>
      </c>
      <c r="B22" s="109">
        <v>43</v>
      </c>
      <c r="C22" s="107">
        <v>42</v>
      </c>
      <c r="D22" s="108">
        <f>C22/B22</f>
        <v>0.97674418604651159</v>
      </c>
      <c r="E22" s="144" t="s">
        <v>238</v>
      </c>
      <c r="F22" s="112"/>
      <c r="G22" s="26"/>
      <c r="H22" s="26"/>
    </row>
    <row r="23" spans="1:8" s="105" customFormat="1" ht="18.600000000000001" customHeight="1" x14ac:dyDescent="0.25">
      <c r="A23" s="106" t="s">
        <v>36</v>
      </c>
      <c r="B23" s="109">
        <v>30</v>
      </c>
      <c r="C23" s="109">
        <v>25</v>
      </c>
      <c r="D23" s="108">
        <f t="shared" si="1"/>
        <v>0.83333333333333337</v>
      </c>
      <c r="E23" s="144" t="s">
        <v>239</v>
      </c>
      <c r="F23" s="112"/>
      <c r="G23" s="26"/>
      <c r="H23" s="26"/>
    </row>
    <row r="24" spans="1:8" s="105" customFormat="1" ht="18.600000000000001" customHeight="1" x14ac:dyDescent="0.25">
      <c r="A24" s="106" t="s">
        <v>37</v>
      </c>
      <c r="B24" s="109">
        <v>13</v>
      </c>
      <c r="C24" s="109">
        <v>13</v>
      </c>
      <c r="D24" s="110">
        <f t="shared" si="1"/>
        <v>1</v>
      </c>
      <c r="E24" s="145"/>
      <c r="F24" s="112"/>
      <c r="G24" s="26"/>
      <c r="H24" s="26"/>
    </row>
    <row r="25" spans="1:8" s="105" customFormat="1" ht="18.600000000000001" customHeight="1" x14ac:dyDescent="0.25">
      <c r="A25" s="142" t="s">
        <v>38</v>
      </c>
      <c r="B25" s="109">
        <v>43</v>
      </c>
      <c r="C25" s="107">
        <v>41</v>
      </c>
      <c r="D25" s="110">
        <f t="shared" si="1"/>
        <v>0.95348837209302328</v>
      </c>
      <c r="E25" s="145" t="s">
        <v>240</v>
      </c>
      <c r="F25" s="111"/>
    </row>
    <row r="26" spans="1:8" s="105" customFormat="1" ht="18.600000000000001" customHeight="1" x14ac:dyDescent="0.25">
      <c r="A26" s="106" t="s">
        <v>243</v>
      </c>
      <c r="B26" s="109">
        <v>43</v>
      </c>
      <c r="C26" s="107">
        <v>43</v>
      </c>
      <c r="D26" s="110">
        <f t="shared" si="1"/>
        <v>1</v>
      </c>
      <c r="E26" s="145" t="s">
        <v>216</v>
      </c>
      <c r="F26" s="111"/>
    </row>
    <row r="27" spans="1:8" s="105" customFormat="1" ht="13.5" customHeight="1" x14ac:dyDescent="0.25">
      <c r="A27" s="138"/>
      <c r="B27" s="138"/>
      <c r="C27" s="140"/>
      <c r="D27" s="138"/>
      <c r="E27" s="138"/>
      <c r="F27" s="140"/>
      <c r="G27" s="138"/>
      <c r="H27" s="138"/>
    </row>
    <row r="28" spans="1:8" ht="33" customHeight="1" x14ac:dyDescent="0.3">
      <c r="A28" s="218" t="s">
        <v>177</v>
      </c>
      <c r="B28" s="218"/>
      <c r="C28" s="218"/>
      <c r="D28" s="218"/>
      <c r="E28" s="218"/>
      <c r="F28" s="218"/>
      <c r="G28" s="218"/>
      <c r="H28" s="218"/>
    </row>
    <row r="29" spans="1:8" ht="21" customHeight="1" x14ac:dyDescent="0.25">
      <c r="A29" s="31" t="s">
        <v>28</v>
      </c>
      <c r="B29" s="31" t="s">
        <v>29</v>
      </c>
      <c r="C29" s="31" t="s">
        <v>30</v>
      </c>
      <c r="D29" s="31" t="s">
        <v>31</v>
      </c>
      <c r="E29" s="31" t="s">
        <v>213</v>
      </c>
      <c r="F29" s="143" t="s">
        <v>2</v>
      </c>
      <c r="G29" s="103" t="s">
        <v>0</v>
      </c>
      <c r="H29" s="104">
        <v>37</v>
      </c>
    </row>
    <row r="30" spans="1:8" ht="21.95" customHeight="1" x14ac:dyDescent="0.25">
      <c r="A30" s="12" t="s">
        <v>35</v>
      </c>
      <c r="B30" s="16">
        <v>37</v>
      </c>
      <c r="C30" s="6">
        <v>36</v>
      </c>
      <c r="D30" s="40">
        <f>C30/B30</f>
        <v>0.97297297297297303</v>
      </c>
      <c r="E30" s="146" t="s">
        <v>241</v>
      </c>
      <c r="F30" s="26" t="s">
        <v>18</v>
      </c>
      <c r="G30" s="103" t="s">
        <v>0</v>
      </c>
      <c r="H30" s="104">
        <v>34</v>
      </c>
    </row>
    <row r="31" spans="1:8" ht="21.95" customHeight="1" x14ac:dyDescent="0.25">
      <c r="A31" s="12" t="s">
        <v>36</v>
      </c>
      <c r="B31" s="16">
        <v>25</v>
      </c>
      <c r="C31" s="16">
        <v>24</v>
      </c>
      <c r="D31" s="41">
        <f>C31/B31</f>
        <v>0.96</v>
      </c>
      <c r="E31" s="146" t="s">
        <v>235</v>
      </c>
      <c r="F31" s="112"/>
      <c r="G31" s="26"/>
      <c r="H31" s="111"/>
    </row>
    <row r="32" spans="1:8" ht="21.95" customHeight="1" x14ac:dyDescent="0.3">
      <c r="A32" s="12" t="s">
        <v>37</v>
      </c>
      <c r="B32" s="16">
        <v>12</v>
      </c>
      <c r="C32" s="16">
        <v>12</v>
      </c>
      <c r="D32" s="41">
        <f>C32/B32</f>
        <v>1</v>
      </c>
      <c r="E32" s="146"/>
      <c r="F32" s="113" t="s">
        <v>44</v>
      </c>
      <c r="G32" s="113" t="s">
        <v>45</v>
      </c>
      <c r="H32" s="114">
        <f>H30/H29</f>
        <v>0.91891891891891897</v>
      </c>
    </row>
    <row r="33" spans="1:9" ht="21.95" customHeight="1" x14ac:dyDescent="0.25">
      <c r="A33" s="12" t="s">
        <v>38</v>
      </c>
      <c r="B33" s="16">
        <v>37</v>
      </c>
      <c r="C33" s="16">
        <v>34</v>
      </c>
      <c r="D33" s="40">
        <f>C33/B33</f>
        <v>0.91891891891891897</v>
      </c>
      <c r="E33" s="146" t="s">
        <v>242</v>
      </c>
      <c r="F33" s="12"/>
      <c r="G33" s="16"/>
      <c r="H33" s="16"/>
    </row>
    <row r="34" spans="1:9" ht="18" customHeight="1" x14ac:dyDescent="0.25">
      <c r="A34" s="3"/>
      <c r="B34" s="3"/>
      <c r="C34" s="13"/>
      <c r="D34" s="3"/>
      <c r="E34" s="3"/>
      <c r="F34" s="3"/>
      <c r="G34" s="3"/>
      <c r="H34" s="3"/>
      <c r="I34" s="3"/>
    </row>
  </sheetData>
  <mergeCells count="6">
    <mergeCell ref="A16:H16"/>
    <mergeCell ref="A28:H28"/>
    <mergeCell ref="A1:I1"/>
    <mergeCell ref="A2:I2"/>
    <mergeCell ref="A3:H3"/>
    <mergeCell ref="A4:H4"/>
  </mergeCells>
  <pageMargins left="0.5" right="0" top="0.5" bottom="0.5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O44" sqref="O44"/>
    </sheetView>
  </sheetViews>
  <sheetFormatPr defaultRowHeight="18" customHeight="1" x14ac:dyDescent="0.25"/>
  <cols>
    <col min="1" max="1" width="20.875" style="105" customWidth="1"/>
    <col min="2" max="2" width="8.625" style="105" customWidth="1"/>
    <col min="3" max="3" width="7" style="105" customWidth="1"/>
    <col min="4" max="4" width="10.25" style="105" customWidth="1"/>
    <col min="5" max="5" width="21.125" style="105" customWidth="1"/>
    <col min="6" max="6" width="20" style="105" customWidth="1"/>
    <col min="7" max="7" width="1.75" style="105" customWidth="1"/>
    <col min="8" max="8" width="10.25" style="105" customWidth="1"/>
    <col min="9" max="9" width="9" style="105" hidden="1" customWidth="1"/>
    <col min="10" max="10" width="0.5" style="105" hidden="1" customWidth="1"/>
    <col min="11" max="11" width="0.5" style="105" customWidth="1"/>
    <col min="12" max="16384" width="9" style="105"/>
  </cols>
  <sheetData>
    <row r="1" spans="1:17" ht="18" customHeight="1" x14ac:dyDescent="0.3">
      <c r="A1" s="226" t="s">
        <v>176</v>
      </c>
      <c r="B1" s="226"/>
      <c r="C1" s="226"/>
      <c r="D1" s="226"/>
      <c r="E1" s="226"/>
      <c r="F1" s="226"/>
      <c r="G1" s="226"/>
      <c r="H1" s="226"/>
      <c r="I1" s="151"/>
      <c r="N1" s="173"/>
      <c r="O1" s="174"/>
      <c r="P1" s="173"/>
      <c r="Q1" s="175"/>
    </row>
    <row r="2" spans="1:17" ht="18" customHeight="1" x14ac:dyDescent="0.35">
      <c r="A2" s="101" t="s">
        <v>28</v>
      </c>
      <c r="B2" s="101" t="s">
        <v>29</v>
      </c>
      <c r="C2" s="101" t="s">
        <v>30</v>
      </c>
      <c r="D2" s="101" t="s">
        <v>31</v>
      </c>
      <c r="E2" s="101" t="s">
        <v>213</v>
      </c>
      <c r="F2" s="30" t="s">
        <v>2</v>
      </c>
      <c r="G2" s="16" t="s">
        <v>0</v>
      </c>
      <c r="H2" s="172">
        <v>25</v>
      </c>
      <c r="N2" s="173"/>
      <c r="O2" s="176"/>
      <c r="P2" s="173"/>
      <c r="Q2" s="177"/>
    </row>
    <row r="3" spans="1:17" ht="18" customHeight="1" x14ac:dyDescent="0.35">
      <c r="A3" s="106" t="s">
        <v>11</v>
      </c>
      <c r="B3" s="103">
        <v>25</v>
      </c>
      <c r="C3" s="111">
        <v>24</v>
      </c>
      <c r="D3" s="108">
        <f>C3/B3</f>
        <v>0.96</v>
      </c>
      <c r="E3" s="155" t="s">
        <v>230</v>
      </c>
      <c r="F3" s="12" t="s">
        <v>5</v>
      </c>
      <c r="G3" s="16" t="s">
        <v>0</v>
      </c>
      <c r="H3" s="16" t="s">
        <v>268</v>
      </c>
      <c r="M3" s="144"/>
      <c r="N3" s="173"/>
      <c r="O3" s="178"/>
      <c r="P3" s="178"/>
      <c r="Q3" s="179"/>
    </row>
    <row r="4" spans="1:17" ht="18" customHeight="1" x14ac:dyDescent="0.25">
      <c r="A4" s="106" t="s">
        <v>32</v>
      </c>
      <c r="B4" s="103">
        <v>17</v>
      </c>
      <c r="C4" s="103">
        <v>17</v>
      </c>
      <c r="D4" s="110">
        <f>C4/B4</f>
        <v>1</v>
      </c>
      <c r="E4" s="155" t="s">
        <v>228</v>
      </c>
      <c r="F4" s="12" t="s">
        <v>6</v>
      </c>
      <c r="G4" s="16" t="s">
        <v>0</v>
      </c>
      <c r="H4" s="16">
        <v>9</v>
      </c>
      <c r="M4" s="144"/>
    </row>
    <row r="5" spans="1:17" ht="18" customHeight="1" x14ac:dyDescent="0.25">
      <c r="A5" s="106" t="s">
        <v>33</v>
      </c>
      <c r="B5" s="103">
        <v>14</v>
      </c>
      <c r="C5" s="111">
        <v>14</v>
      </c>
      <c r="D5" s="110">
        <f>C5/B5</f>
        <v>1</v>
      </c>
      <c r="E5" s="154" t="s">
        <v>227</v>
      </c>
      <c r="F5" s="12" t="s">
        <v>267</v>
      </c>
      <c r="G5" s="16" t="s">
        <v>0</v>
      </c>
      <c r="H5" s="16">
        <v>4</v>
      </c>
      <c r="M5" s="145"/>
    </row>
    <row r="6" spans="1:17" ht="18" customHeight="1" x14ac:dyDescent="0.25">
      <c r="A6" s="106" t="s">
        <v>34</v>
      </c>
      <c r="B6" s="103">
        <v>8</v>
      </c>
      <c r="C6" s="111">
        <v>6</v>
      </c>
      <c r="D6" s="110">
        <f>C6/B6</f>
        <v>0.75</v>
      </c>
      <c r="E6" s="154" t="s">
        <v>214</v>
      </c>
      <c r="F6" s="12" t="s">
        <v>7</v>
      </c>
      <c r="G6" s="16" t="s">
        <v>0</v>
      </c>
      <c r="H6" s="16">
        <v>7</v>
      </c>
      <c r="M6" s="145"/>
    </row>
    <row r="7" spans="1:17" ht="18" customHeight="1" x14ac:dyDescent="0.25">
      <c r="A7" s="106" t="s">
        <v>73</v>
      </c>
      <c r="B7" s="103">
        <v>11</v>
      </c>
      <c r="C7" s="103">
        <v>10</v>
      </c>
      <c r="D7" s="108">
        <f>C7/B7</f>
        <v>0.90909090909090906</v>
      </c>
      <c r="E7" s="154" t="s">
        <v>229</v>
      </c>
      <c r="F7" s="12" t="s">
        <v>25</v>
      </c>
      <c r="G7" s="16" t="s">
        <v>0</v>
      </c>
      <c r="H7" s="16" t="s">
        <v>268</v>
      </c>
      <c r="M7" s="145"/>
    </row>
    <row r="8" spans="1:17" ht="18" customHeight="1" x14ac:dyDescent="0.25">
      <c r="A8" s="106"/>
      <c r="B8" s="103"/>
      <c r="C8" s="103"/>
      <c r="D8" s="108"/>
      <c r="E8" s="154"/>
      <c r="F8" s="12" t="s">
        <v>14</v>
      </c>
      <c r="G8" s="16" t="s">
        <v>0</v>
      </c>
      <c r="H8" s="16">
        <v>3</v>
      </c>
      <c r="M8" s="145"/>
    </row>
    <row r="9" spans="1:17" ht="18" customHeight="1" x14ac:dyDescent="0.3">
      <c r="A9" s="106"/>
      <c r="B9" s="103"/>
      <c r="C9" s="103"/>
      <c r="D9" s="108"/>
      <c r="E9" s="154"/>
      <c r="F9" s="17" t="s">
        <v>1</v>
      </c>
      <c r="G9"/>
      <c r="H9" s="34">
        <f>SUM(H3:H8)</f>
        <v>23</v>
      </c>
      <c r="M9" s="145"/>
    </row>
    <row r="10" spans="1:17" ht="18" customHeight="1" x14ac:dyDescent="0.3">
      <c r="A10" s="106"/>
      <c r="B10" s="103"/>
      <c r="C10" s="103"/>
      <c r="D10" s="108"/>
      <c r="E10" s="154"/>
      <c r="F10" s="172" t="s">
        <v>44</v>
      </c>
      <c r="G10" s="172" t="s">
        <v>45</v>
      </c>
      <c r="H10" s="43">
        <f>H9/H2</f>
        <v>0.92</v>
      </c>
      <c r="M10" s="145"/>
    </row>
    <row r="11" spans="1:17" ht="9" customHeight="1" x14ac:dyDescent="0.25">
      <c r="A11" s="138"/>
      <c r="B11" s="138"/>
      <c r="C11" s="140"/>
      <c r="D11" s="138"/>
      <c r="E11" s="138"/>
      <c r="F11" s="138"/>
      <c r="G11" s="138"/>
      <c r="H11" s="138"/>
      <c r="I11" s="138"/>
    </row>
    <row r="12" spans="1:17" ht="18" customHeight="1" x14ac:dyDescent="0.3">
      <c r="A12" s="226" t="s">
        <v>177</v>
      </c>
      <c r="B12" s="226"/>
      <c r="C12" s="226"/>
      <c r="D12" s="226"/>
      <c r="E12" s="226"/>
      <c r="F12" s="226"/>
      <c r="G12" s="226"/>
      <c r="H12" s="226"/>
    </row>
    <row r="13" spans="1:17" ht="18" customHeight="1" x14ac:dyDescent="0.25">
      <c r="A13" s="101" t="s">
        <v>28</v>
      </c>
      <c r="B13" s="101" t="s">
        <v>29</v>
      </c>
      <c r="C13" s="101" t="s">
        <v>30</v>
      </c>
      <c r="D13" s="101" t="s">
        <v>31</v>
      </c>
      <c r="E13" s="101" t="s">
        <v>213</v>
      </c>
      <c r="F13" s="30" t="s">
        <v>2</v>
      </c>
      <c r="G13" s="16" t="s">
        <v>0</v>
      </c>
      <c r="H13" s="172">
        <v>43</v>
      </c>
    </row>
    <row r="14" spans="1:17" ht="18" customHeight="1" x14ac:dyDescent="0.25">
      <c r="A14" s="142" t="s">
        <v>249</v>
      </c>
      <c r="B14" s="103">
        <v>43</v>
      </c>
      <c r="C14" s="111">
        <v>42</v>
      </c>
      <c r="D14" s="108">
        <f t="shared" ref="D14:D21" si="0">C14/B14</f>
        <v>0.97674418604651159</v>
      </c>
      <c r="E14" s="144" t="s">
        <v>241</v>
      </c>
      <c r="F14" s="12" t="s">
        <v>5</v>
      </c>
      <c r="G14" s="16" t="s">
        <v>0</v>
      </c>
      <c r="H14" s="16">
        <v>23</v>
      </c>
    </row>
    <row r="15" spans="1:17" ht="18" customHeight="1" x14ac:dyDescent="0.25">
      <c r="A15" s="142" t="s">
        <v>250</v>
      </c>
      <c r="B15" s="103">
        <v>43</v>
      </c>
      <c r="C15" s="111">
        <v>42</v>
      </c>
      <c r="D15" s="108">
        <f t="shared" si="0"/>
        <v>0.97674418604651159</v>
      </c>
      <c r="E15" s="144" t="s">
        <v>241</v>
      </c>
      <c r="F15" s="12" t="s">
        <v>6</v>
      </c>
      <c r="G15" s="16" t="s">
        <v>0</v>
      </c>
      <c r="H15" s="16">
        <v>14</v>
      </c>
      <c r="M15" s="144"/>
    </row>
    <row r="16" spans="1:17" ht="18" customHeight="1" x14ac:dyDescent="0.25">
      <c r="A16" s="142" t="s">
        <v>251</v>
      </c>
      <c r="B16" s="103">
        <v>30</v>
      </c>
      <c r="C16" s="103">
        <v>29</v>
      </c>
      <c r="D16" s="110">
        <f t="shared" si="0"/>
        <v>0.96666666666666667</v>
      </c>
      <c r="E16" s="144" t="s">
        <v>235</v>
      </c>
      <c r="F16" s="12" t="s">
        <v>267</v>
      </c>
      <c r="G16" s="16" t="s">
        <v>0</v>
      </c>
      <c r="H16" s="16">
        <v>1</v>
      </c>
    </row>
    <row r="17" spans="1:15" ht="18" customHeight="1" x14ac:dyDescent="0.25">
      <c r="A17" s="142" t="s">
        <v>252</v>
      </c>
      <c r="B17" s="103">
        <v>30</v>
      </c>
      <c r="C17" s="103">
        <v>29</v>
      </c>
      <c r="D17" s="110">
        <f t="shared" si="0"/>
        <v>0.96666666666666667</v>
      </c>
      <c r="E17" s="144" t="s">
        <v>235</v>
      </c>
      <c r="F17" s="12" t="s">
        <v>7</v>
      </c>
      <c r="G17" s="16" t="s">
        <v>0</v>
      </c>
      <c r="H17" s="16">
        <v>1</v>
      </c>
      <c r="M17" s="144"/>
    </row>
    <row r="18" spans="1:15" ht="18" customHeight="1" x14ac:dyDescent="0.25">
      <c r="A18" s="142" t="s">
        <v>253</v>
      </c>
      <c r="B18" s="103">
        <v>13</v>
      </c>
      <c r="C18" s="103">
        <v>13</v>
      </c>
      <c r="D18" s="110">
        <f t="shared" si="0"/>
        <v>1</v>
      </c>
      <c r="E18" s="144" t="s">
        <v>244</v>
      </c>
      <c r="F18" s="12" t="s">
        <v>25</v>
      </c>
      <c r="G18" s="16" t="s">
        <v>0</v>
      </c>
      <c r="H18" s="6" t="s">
        <v>269</v>
      </c>
    </row>
    <row r="19" spans="1:15" ht="18" customHeight="1" x14ac:dyDescent="0.25">
      <c r="A19" s="142" t="s">
        <v>254</v>
      </c>
      <c r="B19" s="103">
        <v>13</v>
      </c>
      <c r="C19" s="103">
        <v>13</v>
      </c>
      <c r="D19" s="110">
        <f t="shared" si="0"/>
        <v>1</v>
      </c>
      <c r="E19" s="144" t="s">
        <v>266</v>
      </c>
      <c r="F19" s="12" t="s">
        <v>14</v>
      </c>
      <c r="G19" s="16" t="s">
        <v>0</v>
      </c>
      <c r="H19" s="16">
        <v>2</v>
      </c>
      <c r="M19" s="144"/>
    </row>
    <row r="20" spans="1:15" ht="18" customHeight="1" x14ac:dyDescent="0.3">
      <c r="A20" s="142" t="s">
        <v>255</v>
      </c>
      <c r="B20" s="103">
        <v>43</v>
      </c>
      <c r="C20" s="103">
        <v>41</v>
      </c>
      <c r="D20" s="108">
        <f t="shared" si="0"/>
        <v>0.95348837209302328</v>
      </c>
      <c r="E20" s="144" t="s">
        <v>242</v>
      </c>
      <c r="F20" s="17" t="s">
        <v>1</v>
      </c>
      <c r="G20"/>
      <c r="H20" s="34">
        <f>SUM(H14:H19)</f>
        <v>41</v>
      </c>
      <c r="M20" s="144"/>
    </row>
    <row r="21" spans="1:15" ht="18" customHeight="1" x14ac:dyDescent="0.3">
      <c r="A21" s="142" t="s">
        <v>256</v>
      </c>
      <c r="B21" s="103">
        <v>43</v>
      </c>
      <c r="C21" s="103">
        <v>41</v>
      </c>
      <c r="D21" s="108">
        <f t="shared" si="0"/>
        <v>0.95348837209302328</v>
      </c>
      <c r="E21" s="144" t="s">
        <v>242</v>
      </c>
      <c r="F21" s="172" t="s">
        <v>44</v>
      </c>
      <c r="G21" s="172" t="s">
        <v>45</v>
      </c>
      <c r="H21" s="43">
        <f>H20/H13</f>
        <v>0.95348837209302328</v>
      </c>
    </row>
    <row r="22" spans="1:15" ht="9" customHeight="1" x14ac:dyDescent="0.25">
      <c r="A22" s="138"/>
      <c r="B22" s="138"/>
      <c r="C22" s="140"/>
      <c r="D22" s="138"/>
      <c r="E22" s="138"/>
      <c r="F22" s="138"/>
      <c r="G22" s="138"/>
      <c r="H22" s="138"/>
      <c r="I22" s="138"/>
    </row>
    <row r="23" spans="1:15" ht="18" customHeight="1" x14ac:dyDescent="0.3">
      <c r="A23" s="226" t="s">
        <v>175</v>
      </c>
      <c r="B23" s="226"/>
      <c r="C23" s="226"/>
      <c r="D23" s="226"/>
      <c r="E23" s="226"/>
      <c r="F23" s="226"/>
      <c r="G23" s="226"/>
      <c r="H23" s="226"/>
    </row>
    <row r="24" spans="1:15" ht="18" customHeight="1" x14ac:dyDescent="0.25">
      <c r="A24" s="101" t="s">
        <v>28</v>
      </c>
      <c r="B24" s="101" t="s">
        <v>29</v>
      </c>
      <c r="C24" s="101" t="s">
        <v>30</v>
      </c>
      <c r="D24" s="101" t="s">
        <v>31</v>
      </c>
      <c r="E24" s="101" t="s">
        <v>213</v>
      </c>
      <c r="F24" s="30" t="s">
        <v>2</v>
      </c>
      <c r="G24" s="16" t="s">
        <v>0</v>
      </c>
      <c r="H24" s="172">
        <v>81</v>
      </c>
      <c r="M24" s="180"/>
      <c r="N24" s="158"/>
      <c r="O24" s="113"/>
    </row>
    <row r="25" spans="1:15" ht="18" customHeight="1" x14ac:dyDescent="0.3">
      <c r="A25" s="142" t="s">
        <v>171</v>
      </c>
      <c r="B25" s="103">
        <v>81</v>
      </c>
      <c r="C25" s="111">
        <v>72</v>
      </c>
      <c r="D25" s="110">
        <f t="shared" ref="D25:D32" si="1">C25/B25</f>
        <v>0.88888888888888884</v>
      </c>
      <c r="E25" s="144" t="s">
        <v>225</v>
      </c>
      <c r="F25" s="12" t="s">
        <v>5</v>
      </c>
      <c r="G25" s="16" t="s">
        <v>0</v>
      </c>
      <c r="H25" s="16">
        <v>15</v>
      </c>
      <c r="M25" s="162"/>
      <c r="N25" s="26"/>
      <c r="O25" s="160"/>
    </row>
    <row r="26" spans="1:15" ht="18" customHeight="1" x14ac:dyDescent="0.25">
      <c r="A26" s="142" t="s">
        <v>51</v>
      </c>
      <c r="B26" s="103">
        <v>81</v>
      </c>
      <c r="C26" s="103">
        <v>78</v>
      </c>
      <c r="D26" s="108">
        <f t="shared" si="1"/>
        <v>0.96296296296296291</v>
      </c>
      <c r="E26" s="144" t="s">
        <v>247</v>
      </c>
      <c r="F26" s="12" t="s">
        <v>6</v>
      </c>
      <c r="G26" s="16" t="s">
        <v>0</v>
      </c>
      <c r="H26" s="16">
        <v>23</v>
      </c>
      <c r="M26" s="26"/>
      <c r="N26" s="26"/>
      <c r="O26" s="26"/>
    </row>
    <row r="27" spans="1:15" ht="18" customHeight="1" x14ac:dyDescent="0.3">
      <c r="A27" s="142" t="s">
        <v>195</v>
      </c>
      <c r="B27" s="103">
        <v>81</v>
      </c>
      <c r="C27" s="111">
        <v>75</v>
      </c>
      <c r="D27" s="108">
        <f t="shared" si="1"/>
        <v>0.92592592592592593</v>
      </c>
      <c r="E27" s="144" t="s">
        <v>246</v>
      </c>
      <c r="F27" s="12" t="s">
        <v>267</v>
      </c>
      <c r="G27" s="16" t="s">
        <v>0</v>
      </c>
      <c r="H27" s="16">
        <v>6</v>
      </c>
      <c r="M27" s="113"/>
      <c r="N27" s="113"/>
      <c r="O27" s="141"/>
    </row>
    <row r="28" spans="1:15" ht="18" customHeight="1" x14ac:dyDescent="0.25">
      <c r="A28" s="142" t="s">
        <v>56</v>
      </c>
      <c r="B28" s="103">
        <v>81</v>
      </c>
      <c r="C28" s="111">
        <v>67</v>
      </c>
      <c r="D28" s="108">
        <f t="shared" si="1"/>
        <v>0.8271604938271605</v>
      </c>
      <c r="E28" s="144" t="s">
        <v>224</v>
      </c>
      <c r="F28" s="12" t="s">
        <v>7</v>
      </c>
      <c r="G28" s="16" t="s">
        <v>0</v>
      </c>
      <c r="H28" s="16">
        <v>5</v>
      </c>
      <c r="M28" s="159"/>
      <c r="N28" s="159"/>
      <c r="O28" s="159"/>
    </row>
    <row r="29" spans="1:15" ht="18" customHeight="1" x14ac:dyDescent="0.25">
      <c r="A29" s="142" t="s">
        <v>71</v>
      </c>
      <c r="B29" s="103">
        <v>53</v>
      </c>
      <c r="C29" s="103">
        <v>53</v>
      </c>
      <c r="D29" s="108">
        <f t="shared" si="1"/>
        <v>1</v>
      </c>
      <c r="E29" s="144" t="s">
        <v>245</v>
      </c>
      <c r="F29" s="12" t="s">
        <v>25</v>
      </c>
      <c r="G29" s="16" t="s">
        <v>0</v>
      </c>
      <c r="H29" s="39" t="s">
        <v>268</v>
      </c>
    </row>
    <row r="30" spans="1:15" ht="18" customHeight="1" x14ac:dyDescent="0.25">
      <c r="A30" s="142" t="s">
        <v>173</v>
      </c>
      <c r="B30" s="103">
        <v>53</v>
      </c>
      <c r="C30" s="103">
        <v>53</v>
      </c>
      <c r="D30" s="108">
        <f t="shared" si="1"/>
        <v>1</v>
      </c>
      <c r="E30" s="144" t="s">
        <v>222</v>
      </c>
      <c r="F30" s="12" t="s">
        <v>14</v>
      </c>
      <c r="G30" s="16" t="s">
        <v>0</v>
      </c>
      <c r="H30" s="16">
        <v>10</v>
      </c>
    </row>
    <row r="31" spans="1:15" ht="18" customHeight="1" x14ac:dyDescent="0.3">
      <c r="A31" s="142" t="s">
        <v>196</v>
      </c>
      <c r="B31" s="103">
        <v>28</v>
      </c>
      <c r="C31" s="103">
        <v>17</v>
      </c>
      <c r="D31" s="110">
        <f t="shared" si="1"/>
        <v>0.6071428571428571</v>
      </c>
      <c r="E31" s="144" t="s">
        <v>258</v>
      </c>
      <c r="F31" s="17" t="s">
        <v>1</v>
      </c>
      <c r="G31"/>
      <c r="H31" s="34">
        <f>SUM(H25:H30)</f>
        <v>59</v>
      </c>
    </row>
    <row r="32" spans="1:15" ht="18" customHeight="1" x14ac:dyDescent="0.3">
      <c r="A32" s="142" t="s">
        <v>39</v>
      </c>
      <c r="B32" s="103">
        <v>28</v>
      </c>
      <c r="C32" s="103">
        <v>24</v>
      </c>
      <c r="D32" s="110">
        <f t="shared" si="1"/>
        <v>0.8571428571428571</v>
      </c>
      <c r="E32" s="145" t="s">
        <v>221</v>
      </c>
      <c r="F32" s="172" t="s">
        <v>44</v>
      </c>
      <c r="G32" s="172" t="s">
        <v>45</v>
      </c>
      <c r="H32" s="43">
        <f>H31/H24</f>
        <v>0.72839506172839508</v>
      </c>
    </row>
    <row r="33" spans="1:9" ht="9.75" customHeight="1" x14ac:dyDescent="0.25">
      <c r="A33" s="138"/>
      <c r="B33" s="138"/>
      <c r="C33" s="140"/>
      <c r="D33" s="138"/>
      <c r="E33" s="138"/>
      <c r="F33" s="138"/>
      <c r="G33" s="138"/>
      <c r="H33" s="138"/>
      <c r="I33" s="138"/>
    </row>
    <row r="34" spans="1:9" ht="18" customHeight="1" x14ac:dyDescent="0.3">
      <c r="A34" s="227" t="s">
        <v>197</v>
      </c>
      <c r="B34" s="227"/>
      <c r="C34" s="227"/>
      <c r="D34" s="227"/>
      <c r="E34" s="227"/>
      <c r="F34" s="227"/>
      <c r="G34" s="227"/>
      <c r="H34" s="227"/>
    </row>
    <row r="35" spans="1:9" ht="18" customHeight="1" x14ac:dyDescent="0.25">
      <c r="A35" s="101" t="s">
        <v>28</v>
      </c>
      <c r="B35" s="101" t="s">
        <v>29</v>
      </c>
      <c r="C35" s="101" t="s">
        <v>30</v>
      </c>
      <c r="D35" s="101" t="s">
        <v>31</v>
      </c>
      <c r="E35" s="101" t="s">
        <v>213</v>
      </c>
      <c r="F35" s="30" t="s">
        <v>2</v>
      </c>
      <c r="G35" s="16" t="s">
        <v>0</v>
      </c>
      <c r="H35" s="172">
        <v>54</v>
      </c>
    </row>
    <row r="36" spans="1:9" ht="18" customHeight="1" x14ac:dyDescent="0.25">
      <c r="A36" s="142" t="s">
        <v>200</v>
      </c>
      <c r="B36" s="109">
        <v>54</v>
      </c>
      <c r="C36" s="109">
        <v>53</v>
      </c>
      <c r="D36" s="108">
        <f t="shared" ref="D36:D41" si="2">C36/B36</f>
        <v>0.98148148148148151</v>
      </c>
      <c r="E36" s="144" t="s">
        <v>248</v>
      </c>
      <c r="F36" s="12" t="s">
        <v>5</v>
      </c>
      <c r="G36" s="16" t="s">
        <v>0</v>
      </c>
      <c r="H36" s="16">
        <v>3</v>
      </c>
    </row>
    <row r="37" spans="1:9" ht="18" customHeight="1" x14ac:dyDescent="0.25">
      <c r="A37" s="142" t="s">
        <v>201</v>
      </c>
      <c r="B37" s="103">
        <v>54</v>
      </c>
      <c r="C37" s="103">
        <v>50</v>
      </c>
      <c r="D37" s="108">
        <f t="shared" si="2"/>
        <v>0.92592592592592593</v>
      </c>
      <c r="E37" s="144" t="s">
        <v>259</v>
      </c>
      <c r="F37" s="12" t="s">
        <v>6</v>
      </c>
      <c r="G37" s="16" t="s">
        <v>0</v>
      </c>
      <c r="H37" s="16">
        <v>3</v>
      </c>
    </row>
    <row r="38" spans="1:9" ht="18" customHeight="1" x14ac:dyDescent="0.25">
      <c r="A38" s="142" t="s">
        <v>202</v>
      </c>
      <c r="B38" s="103">
        <v>54</v>
      </c>
      <c r="C38" s="111">
        <v>50</v>
      </c>
      <c r="D38" s="108">
        <f t="shared" si="2"/>
        <v>0.92592592592592593</v>
      </c>
      <c r="E38" s="144" t="s">
        <v>247</v>
      </c>
      <c r="F38" s="12" t="s">
        <v>267</v>
      </c>
      <c r="G38" s="16" t="s">
        <v>0</v>
      </c>
      <c r="H38" s="16">
        <v>9</v>
      </c>
    </row>
    <row r="39" spans="1:9" ht="18" customHeight="1" x14ac:dyDescent="0.25">
      <c r="A39" s="142" t="s">
        <v>51</v>
      </c>
      <c r="B39" s="103">
        <v>54</v>
      </c>
      <c r="C39" s="111">
        <v>47</v>
      </c>
      <c r="D39" s="108">
        <f t="shared" si="2"/>
        <v>0.87037037037037035</v>
      </c>
      <c r="E39" s="144" t="s">
        <v>221</v>
      </c>
      <c r="F39" s="12" t="s">
        <v>7</v>
      </c>
      <c r="G39" s="16" t="s">
        <v>0</v>
      </c>
      <c r="H39" s="18">
        <v>10</v>
      </c>
    </row>
    <row r="40" spans="1:9" ht="18" customHeight="1" x14ac:dyDescent="0.25">
      <c r="A40" s="142" t="s">
        <v>130</v>
      </c>
      <c r="B40" s="103">
        <v>54</v>
      </c>
      <c r="C40" s="103">
        <v>42</v>
      </c>
      <c r="D40" s="108">
        <f t="shared" si="2"/>
        <v>0.77777777777777779</v>
      </c>
      <c r="E40" s="144" t="s">
        <v>224</v>
      </c>
      <c r="F40" s="12" t="s">
        <v>25</v>
      </c>
      <c r="G40" s="16" t="s">
        <v>0</v>
      </c>
      <c r="H40" s="18" t="s">
        <v>269</v>
      </c>
    </row>
    <row r="41" spans="1:9" ht="18" customHeight="1" x14ac:dyDescent="0.25">
      <c r="A41" s="142" t="s">
        <v>195</v>
      </c>
      <c r="B41" s="103">
        <v>54</v>
      </c>
      <c r="C41" s="103">
        <v>43</v>
      </c>
      <c r="D41" s="108">
        <f t="shared" si="2"/>
        <v>0.79629629629629628</v>
      </c>
      <c r="E41" s="144" t="s">
        <v>257</v>
      </c>
      <c r="F41" s="12" t="s">
        <v>14</v>
      </c>
      <c r="G41" s="16" t="s">
        <v>0</v>
      </c>
      <c r="H41" s="16">
        <v>8</v>
      </c>
    </row>
    <row r="42" spans="1:9" ht="18" customHeight="1" x14ac:dyDescent="0.3">
      <c r="A42" s="142"/>
      <c r="B42" s="103"/>
      <c r="C42" s="103"/>
      <c r="D42" s="108"/>
      <c r="E42" s="144"/>
      <c r="F42" s="17" t="s">
        <v>1</v>
      </c>
      <c r="G42"/>
      <c r="H42" s="34">
        <f>SUM(H36:H41)</f>
        <v>33</v>
      </c>
    </row>
    <row r="43" spans="1:9" ht="18" customHeight="1" x14ac:dyDescent="0.3">
      <c r="A43" s="142"/>
      <c r="B43" s="103"/>
      <c r="C43" s="103"/>
      <c r="D43" s="108"/>
      <c r="E43" s="144"/>
      <c r="F43" s="172" t="s">
        <v>44</v>
      </c>
      <c r="G43" s="172" t="s">
        <v>45</v>
      </c>
      <c r="H43" s="43">
        <f>H42/H35</f>
        <v>0.61111111111111116</v>
      </c>
    </row>
    <row r="44" spans="1:9" ht="9.75" customHeight="1" x14ac:dyDescent="0.25">
      <c r="A44" s="138"/>
      <c r="B44" s="138"/>
      <c r="C44" s="140"/>
      <c r="D44" s="138"/>
      <c r="E44" s="138"/>
      <c r="F44" s="138"/>
      <c r="G44" s="138"/>
      <c r="H44" s="138"/>
      <c r="I44" s="138"/>
    </row>
    <row r="45" spans="1:9" ht="18" customHeight="1" x14ac:dyDescent="0.3">
      <c r="A45" s="227" t="s">
        <v>198</v>
      </c>
      <c r="B45" s="227"/>
      <c r="C45" s="227"/>
      <c r="D45" s="227"/>
      <c r="E45" s="227"/>
      <c r="F45" s="227"/>
      <c r="G45" s="227"/>
      <c r="H45" s="227"/>
    </row>
    <row r="46" spans="1:9" ht="18" customHeight="1" x14ac:dyDescent="0.25">
      <c r="A46" s="101" t="s">
        <v>28</v>
      </c>
      <c r="B46" s="101" t="s">
        <v>29</v>
      </c>
      <c r="C46" s="101" t="s">
        <v>30</v>
      </c>
      <c r="D46" s="101" t="s">
        <v>31</v>
      </c>
      <c r="E46" s="101" t="s">
        <v>213</v>
      </c>
      <c r="F46" s="30" t="s">
        <v>2</v>
      </c>
      <c r="G46" s="16" t="s">
        <v>0</v>
      </c>
      <c r="H46" s="172">
        <v>20</v>
      </c>
    </row>
    <row r="47" spans="1:9" ht="18" customHeight="1" x14ac:dyDescent="0.25">
      <c r="A47" s="106" t="s">
        <v>199</v>
      </c>
      <c r="B47" s="107">
        <v>20</v>
      </c>
      <c r="C47" s="107">
        <v>20</v>
      </c>
      <c r="D47" s="108">
        <f>B47/C47</f>
        <v>1</v>
      </c>
      <c r="E47" s="144"/>
      <c r="F47" s="12" t="s">
        <v>5</v>
      </c>
      <c r="G47" s="16" t="s">
        <v>0</v>
      </c>
      <c r="H47" s="16">
        <v>12</v>
      </c>
    </row>
    <row r="48" spans="1:9" ht="18" customHeight="1" x14ac:dyDescent="0.25">
      <c r="A48" s="167"/>
      <c r="B48" s="164"/>
      <c r="C48" s="164"/>
      <c r="D48" s="168"/>
      <c r="E48" s="169"/>
      <c r="F48" s="12" t="s">
        <v>6</v>
      </c>
      <c r="G48" s="16" t="s">
        <v>0</v>
      </c>
      <c r="H48" s="16">
        <v>2</v>
      </c>
    </row>
    <row r="49" spans="1:8" ht="18" customHeight="1" x14ac:dyDescent="0.25">
      <c r="A49" s="26"/>
      <c r="B49" s="26"/>
      <c r="C49" s="153"/>
      <c r="D49" s="26"/>
      <c r="E49" s="26"/>
      <c r="F49" s="12" t="s">
        <v>267</v>
      </c>
      <c r="G49" s="16" t="s">
        <v>0</v>
      </c>
      <c r="H49" s="16">
        <v>1</v>
      </c>
    </row>
    <row r="50" spans="1:8" ht="18" customHeight="1" x14ac:dyDescent="0.25">
      <c r="F50" s="12" t="s">
        <v>7</v>
      </c>
      <c r="G50" s="16" t="s">
        <v>0</v>
      </c>
      <c r="H50" s="18" t="s">
        <v>269</v>
      </c>
    </row>
    <row r="51" spans="1:8" ht="18" customHeight="1" x14ac:dyDescent="0.25">
      <c r="F51" s="12" t="s">
        <v>25</v>
      </c>
      <c r="G51" s="16" t="s">
        <v>0</v>
      </c>
      <c r="H51" s="18" t="s">
        <v>269</v>
      </c>
    </row>
    <row r="52" spans="1:8" ht="18" customHeight="1" x14ac:dyDescent="0.25">
      <c r="F52" s="12" t="s">
        <v>14</v>
      </c>
      <c r="G52" s="16" t="s">
        <v>0</v>
      </c>
      <c r="H52" s="16">
        <v>5</v>
      </c>
    </row>
    <row r="53" spans="1:8" ht="18" customHeight="1" x14ac:dyDescent="0.3">
      <c r="F53" s="17" t="s">
        <v>1</v>
      </c>
      <c r="G53"/>
      <c r="H53" s="34">
        <f>SUM(H47:H52)</f>
        <v>20</v>
      </c>
    </row>
    <row r="54" spans="1:8" ht="18" customHeight="1" x14ac:dyDescent="0.3">
      <c r="F54" s="172" t="s">
        <v>44</v>
      </c>
      <c r="G54" s="172" t="s">
        <v>45</v>
      </c>
      <c r="H54" s="181">
        <f>H53/H46</f>
        <v>1</v>
      </c>
    </row>
    <row r="55" spans="1:8" ht="9.75" customHeight="1" x14ac:dyDescent="0.25">
      <c r="A55" s="138"/>
      <c r="B55" s="138"/>
      <c r="C55" s="138"/>
      <c r="D55" s="138"/>
      <c r="E55" s="138"/>
      <c r="F55" s="138"/>
      <c r="G55" s="138"/>
      <c r="H55" s="138"/>
    </row>
  </sheetData>
  <mergeCells count="5">
    <mergeCell ref="A1:H1"/>
    <mergeCell ref="A12:H12"/>
    <mergeCell ref="A23:H23"/>
    <mergeCell ref="A34:H34"/>
    <mergeCell ref="A45:H45"/>
  </mergeCells>
  <pageMargins left="0.5" right="0" top="0.25" bottom="0.25" header="0.5" footer="0.5"/>
  <pageSetup paperSize="9" scale="87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F14" sqref="F14"/>
    </sheetView>
  </sheetViews>
  <sheetFormatPr defaultRowHeight="15.75" x14ac:dyDescent="0.25"/>
  <cols>
    <col min="1" max="1" width="24.875" style="105" customWidth="1"/>
    <col min="2" max="2" width="15" style="105" customWidth="1"/>
    <col min="3" max="3" width="14.5" style="105" customWidth="1"/>
    <col min="4" max="4" width="20.625" style="105" customWidth="1"/>
    <col min="5" max="5" width="2.125" style="105" customWidth="1"/>
    <col min="6" max="6" width="9" style="105"/>
    <col min="7" max="7" width="9.625" style="105" bestFit="1" customWidth="1"/>
    <col min="8" max="16384" width="9" style="105"/>
  </cols>
  <sheetData>
    <row r="1" spans="1:7" ht="26.25" customHeight="1" x14ac:dyDescent="0.3">
      <c r="A1" s="231" t="s">
        <v>12</v>
      </c>
      <c r="B1" s="231"/>
      <c r="C1" s="231"/>
      <c r="D1" s="231"/>
    </row>
    <row r="2" spans="1:7" ht="24.75" customHeight="1" x14ac:dyDescent="0.3">
      <c r="A2" s="230" t="s">
        <v>270</v>
      </c>
      <c r="B2" s="230"/>
      <c r="C2" s="230"/>
      <c r="D2" s="230"/>
    </row>
    <row r="3" spans="1:7" ht="27" customHeight="1" x14ac:dyDescent="0.3">
      <c r="A3" s="231" t="s">
        <v>309</v>
      </c>
      <c r="B3" s="231"/>
      <c r="C3" s="231"/>
      <c r="D3" s="231"/>
    </row>
    <row r="4" spans="1:7" ht="6.75" customHeight="1" x14ac:dyDescent="0.25">
      <c r="A4" s="138"/>
      <c r="B4" s="139"/>
      <c r="C4" s="140"/>
      <c r="D4" s="138"/>
    </row>
    <row r="5" spans="1:7" ht="26.25" customHeight="1" x14ac:dyDescent="0.3">
      <c r="A5" s="228" t="s">
        <v>310</v>
      </c>
      <c r="B5" s="229"/>
      <c r="C5" s="229"/>
      <c r="D5" s="229"/>
      <c r="F5" s="173"/>
      <c r="G5" s="174"/>
    </row>
    <row r="6" spans="1:7" s="102" customFormat="1" ht="21" customHeight="1" x14ac:dyDescent="0.25">
      <c r="A6" s="196" t="s">
        <v>316</v>
      </c>
      <c r="B6" s="104" t="s">
        <v>29</v>
      </c>
      <c r="C6" s="104" t="s">
        <v>30</v>
      </c>
      <c r="D6" s="104" t="s">
        <v>31</v>
      </c>
      <c r="F6" s="171"/>
      <c r="G6" s="113"/>
    </row>
    <row r="7" spans="1:7" ht="21" customHeight="1" x14ac:dyDescent="0.25">
      <c r="A7" s="106" t="s">
        <v>136</v>
      </c>
      <c r="B7" s="103">
        <v>38</v>
      </c>
      <c r="C7" s="111">
        <v>35</v>
      </c>
      <c r="D7" s="108">
        <f>C7/B7</f>
        <v>0.92105263157894735</v>
      </c>
      <c r="E7" s="26"/>
      <c r="F7" s="103"/>
      <c r="G7" s="104"/>
    </row>
    <row r="8" spans="1:7" ht="21" customHeight="1" x14ac:dyDescent="0.25">
      <c r="A8" s="106" t="s">
        <v>137</v>
      </c>
      <c r="B8" s="103">
        <v>31</v>
      </c>
      <c r="C8" s="103">
        <v>26</v>
      </c>
      <c r="D8" s="108">
        <f>C8/B8</f>
        <v>0.83870967741935487</v>
      </c>
      <c r="E8" s="195"/>
      <c r="F8" s="26"/>
      <c r="G8" s="111"/>
    </row>
    <row r="9" spans="1:7" ht="21" customHeight="1" x14ac:dyDescent="0.3">
      <c r="A9" s="106" t="s">
        <v>139</v>
      </c>
      <c r="B9" s="103">
        <v>65</v>
      </c>
      <c r="C9" s="111">
        <v>41</v>
      </c>
      <c r="D9" s="108">
        <f>C9/B9</f>
        <v>0.63076923076923075</v>
      </c>
      <c r="E9" s="113"/>
      <c r="F9" s="113"/>
      <c r="G9" s="141"/>
    </row>
    <row r="10" spans="1:7" ht="21" customHeight="1" x14ac:dyDescent="0.25">
      <c r="A10" s="106" t="s">
        <v>138</v>
      </c>
      <c r="B10" s="103">
        <v>45</v>
      </c>
      <c r="C10" s="111">
        <v>23</v>
      </c>
      <c r="D10" s="108">
        <f>C10/B10</f>
        <v>0.51111111111111107</v>
      </c>
      <c r="E10" s="182"/>
      <c r="F10" s="20"/>
      <c r="G10" s="20"/>
    </row>
    <row r="11" spans="1:7" ht="21" customHeight="1" x14ac:dyDescent="0.3">
      <c r="A11" s="106" t="s">
        <v>311</v>
      </c>
      <c r="B11" s="103">
        <v>29</v>
      </c>
      <c r="C11" s="103">
        <v>29</v>
      </c>
      <c r="D11" s="110">
        <f>C11/B11</f>
        <v>1</v>
      </c>
      <c r="E11" s="184"/>
      <c r="F11" s="185"/>
      <c r="G11" s="185"/>
    </row>
    <row r="12" spans="1:7" ht="10.5" customHeight="1" x14ac:dyDescent="0.25">
      <c r="A12" s="138"/>
      <c r="B12" s="138"/>
      <c r="C12" s="140"/>
      <c r="D12" s="138"/>
    </row>
    <row r="13" spans="1:7" ht="26.25" customHeight="1" x14ac:dyDescent="0.3">
      <c r="A13" s="228" t="s">
        <v>312</v>
      </c>
      <c r="B13" s="229"/>
      <c r="C13" s="229"/>
      <c r="D13" s="229"/>
      <c r="F13" s="173"/>
      <c r="G13" s="174"/>
    </row>
    <row r="14" spans="1:7" s="102" customFormat="1" ht="21" customHeight="1" x14ac:dyDescent="0.25">
      <c r="A14" s="196" t="s">
        <v>316</v>
      </c>
      <c r="B14" s="104" t="s">
        <v>29</v>
      </c>
      <c r="C14" s="104" t="s">
        <v>30</v>
      </c>
      <c r="D14" s="104" t="s">
        <v>31</v>
      </c>
      <c r="F14" s="171"/>
      <c r="G14" s="113"/>
    </row>
    <row r="15" spans="1:7" ht="21" customHeight="1" x14ac:dyDescent="0.25">
      <c r="A15" s="106" t="s">
        <v>136</v>
      </c>
      <c r="B15" s="103">
        <v>29</v>
      </c>
      <c r="C15" s="111">
        <v>26</v>
      </c>
      <c r="D15" s="108">
        <f>C15/B15</f>
        <v>0.89655172413793105</v>
      </c>
      <c r="E15" s="26"/>
      <c r="F15" s="103"/>
      <c r="G15" s="104"/>
    </row>
    <row r="16" spans="1:7" ht="21" customHeight="1" x14ac:dyDescent="0.25">
      <c r="A16" s="106" t="s">
        <v>137</v>
      </c>
      <c r="B16" s="103">
        <v>37</v>
      </c>
      <c r="C16" s="103">
        <v>34</v>
      </c>
      <c r="D16" s="108">
        <f>C16/B16</f>
        <v>0.91891891891891897</v>
      </c>
      <c r="E16" s="195"/>
      <c r="F16" s="26"/>
      <c r="G16" s="111"/>
    </row>
    <row r="17" spans="1:7" ht="21" customHeight="1" x14ac:dyDescent="0.3">
      <c r="A17" s="106" t="s">
        <v>139</v>
      </c>
      <c r="B17" s="103">
        <v>57</v>
      </c>
      <c r="C17" s="111">
        <v>39</v>
      </c>
      <c r="D17" s="108">
        <f>C17/B17</f>
        <v>0.68421052631578949</v>
      </c>
      <c r="E17" s="113"/>
      <c r="F17" s="113"/>
      <c r="G17" s="141"/>
    </row>
    <row r="18" spans="1:7" ht="21" customHeight="1" x14ac:dyDescent="0.25">
      <c r="A18" s="106" t="s">
        <v>138</v>
      </c>
      <c r="B18" s="103">
        <v>52</v>
      </c>
      <c r="C18" s="111">
        <v>35</v>
      </c>
      <c r="D18" s="108">
        <f>C18/B18</f>
        <v>0.67307692307692313</v>
      </c>
      <c r="E18" s="182"/>
      <c r="F18" s="20"/>
      <c r="G18" s="20"/>
    </row>
    <row r="19" spans="1:7" ht="21" customHeight="1" x14ac:dyDescent="0.3">
      <c r="A19" s="106" t="s">
        <v>311</v>
      </c>
      <c r="B19" s="103">
        <v>46</v>
      </c>
      <c r="C19" s="103">
        <v>46</v>
      </c>
      <c r="D19" s="110">
        <f>C19/B19</f>
        <v>1</v>
      </c>
      <c r="E19" s="184"/>
      <c r="F19" s="185"/>
      <c r="G19" s="185"/>
    </row>
    <row r="20" spans="1:7" ht="10.5" customHeight="1" x14ac:dyDescent="0.25">
      <c r="A20" s="138"/>
      <c r="B20" s="138"/>
      <c r="C20" s="140"/>
      <c r="D20" s="138"/>
    </row>
    <row r="21" spans="1:7" ht="26.25" customHeight="1" x14ac:dyDescent="0.3">
      <c r="A21" s="228" t="s">
        <v>313</v>
      </c>
      <c r="B21" s="229"/>
      <c r="C21" s="229"/>
      <c r="D21" s="229"/>
      <c r="F21" s="173"/>
      <c r="G21" s="174"/>
    </row>
    <row r="22" spans="1:7" s="102" customFormat="1" ht="21" customHeight="1" x14ac:dyDescent="0.25">
      <c r="A22" s="196" t="s">
        <v>316</v>
      </c>
      <c r="B22" s="104" t="s">
        <v>29</v>
      </c>
      <c r="C22" s="104" t="s">
        <v>30</v>
      </c>
      <c r="D22" s="104" t="s">
        <v>31</v>
      </c>
      <c r="F22" s="171"/>
      <c r="G22" s="113"/>
    </row>
    <row r="23" spans="1:7" ht="21" customHeight="1" x14ac:dyDescent="0.25">
      <c r="A23" s="106" t="s">
        <v>136</v>
      </c>
      <c r="B23" s="103">
        <v>25</v>
      </c>
      <c r="C23" s="111">
        <v>23</v>
      </c>
      <c r="D23" s="110">
        <f>C23/B23</f>
        <v>0.92</v>
      </c>
      <c r="E23" s="26"/>
      <c r="F23" s="103"/>
      <c r="G23" s="104"/>
    </row>
    <row r="24" spans="1:7" ht="21" customHeight="1" x14ac:dyDescent="0.25">
      <c r="A24" s="106" t="s">
        <v>137</v>
      </c>
      <c r="B24" s="103">
        <v>43</v>
      </c>
      <c r="C24" s="103">
        <v>41</v>
      </c>
      <c r="D24" s="108">
        <f>C24/B24</f>
        <v>0.95348837209302328</v>
      </c>
      <c r="E24" s="195"/>
      <c r="F24" s="26"/>
      <c r="G24" s="111"/>
    </row>
    <row r="25" spans="1:7" ht="21" customHeight="1" x14ac:dyDescent="0.3">
      <c r="A25" s="106" t="s">
        <v>139</v>
      </c>
      <c r="B25" s="103">
        <v>81</v>
      </c>
      <c r="C25" s="111">
        <v>59</v>
      </c>
      <c r="D25" s="108">
        <f>C25/B25</f>
        <v>0.72839506172839508</v>
      </c>
      <c r="E25" s="113"/>
      <c r="F25" s="113"/>
      <c r="G25" s="141"/>
    </row>
    <row r="26" spans="1:7" ht="21" customHeight="1" x14ac:dyDescent="0.25">
      <c r="A26" s="106" t="s">
        <v>138</v>
      </c>
      <c r="B26" s="103">
        <v>54</v>
      </c>
      <c r="C26" s="111">
        <v>33</v>
      </c>
      <c r="D26" s="108">
        <f>C26/B26</f>
        <v>0.61111111111111116</v>
      </c>
      <c r="E26" s="182"/>
      <c r="F26" s="20"/>
      <c r="G26" s="20"/>
    </row>
    <row r="27" spans="1:7" ht="21" customHeight="1" x14ac:dyDescent="0.3">
      <c r="A27" s="106" t="s">
        <v>311</v>
      </c>
      <c r="B27" s="103">
        <v>20</v>
      </c>
      <c r="C27" s="103">
        <v>20</v>
      </c>
      <c r="D27" s="110">
        <f>C27/B27</f>
        <v>1</v>
      </c>
      <c r="E27" s="184"/>
      <c r="F27" s="185"/>
      <c r="G27" s="185"/>
    </row>
    <row r="28" spans="1:7" ht="10.5" customHeight="1" x14ac:dyDescent="0.25">
      <c r="A28" s="138"/>
      <c r="B28" s="138"/>
      <c r="C28" s="140"/>
      <c r="D28" s="138"/>
    </row>
    <row r="29" spans="1:7" ht="26.25" customHeight="1" x14ac:dyDescent="0.3">
      <c r="A29" s="228" t="s">
        <v>314</v>
      </c>
      <c r="B29" s="229"/>
      <c r="C29" s="229"/>
      <c r="D29" s="229"/>
      <c r="F29" s="173"/>
      <c r="G29" s="174"/>
    </row>
    <row r="30" spans="1:7" s="102" customFormat="1" ht="21" customHeight="1" x14ac:dyDescent="0.25">
      <c r="A30" s="196" t="s">
        <v>316</v>
      </c>
      <c r="B30" s="104" t="s">
        <v>29</v>
      </c>
      <c r="C30" s="104" t="s">
        <v>30</v>
      </c>
      <c r="D30" s="104" t="s">
        <v>31</v>
      </c>
      <c r="F30" s="171"/>
      <c r="G30" s="113"/>
    </row>
    <row r="31" spans="1:7" ht="21" customHeight="1" x14ac:dyDescent="0.25">
      <c r="A31" s="106" t="s">
        <v>136</v>
      </c>
      <c r="B31" s="103">
        <v>41</v>
      </c>
      <c r="C31" s="111">
        <v>40</v>
      </c>
      <c r="D31" s="108">
        <f>C31/B31</f>
        <v>0.97560975609756095</v>
      </c>
      <c r="E31" s="26"/>
      <c r="F31" s="103"/>
      <c r="G31" s="104"/>
    </row>
    <row r="32" spans="1:7" ht="21" customHeight="1" x14ac:dyDescent="0.25">
      <c r="A32" s="106" t="s">
        <v>137</v>
      </c>
      <c r="B32" s="103">
        <v>47</v>
      </c>
      <c r="C32" s="103">
        <v>43</v>
      </c>
      <c r="D32" s="108">
        <f>C32/B32</f>
        <v>0.91489361702127658</v>
      </c>
      <c r="E32" s="195"/>
      <c r="F32" s="26"/>
      <c r="G32" s="111"/>
    </row>
    <row r="33" spans="1:7" ht="21" customHeight="1" x14ac:dyDescent="0.3">
      <c r="A33" s="106" t="s">
        <v>139</v>
      </c>
      <c r="B33" s="103">
        <v>79</v>
      </c>
      <c r="C33" s="111">
        <v>68</v>
      </c>
      <c r="D33" s="108">
        <f>C33/B33</f>
        <v>0.86075949367088611</v>
      </c>
      <c r="E33" s="113"/>
      <c r="F33" s="113"/>
      <c r="G33" s="141"/>
    </row>
    <row r="34" spans="1:7" ht="21" customHeight="1" x14ac:dyDescent="0.25">
      <c r="A34" s="106" t="s">
        <v>138</v>
      </c>
      <c r="B34" s="103">
        <v>43</v>
      </c>
      <c r="C34" s="111">
        <v>32</v>
      </c>
      <c r="D34" s="108">
        <f>C34/B34</f>
        <v>0.7441860465116279</v>
      </c>
      <c r="E34" s="182"/>
      <c r="F34" s="20"/>
      <c r="G34" s="20"/>
    </row>
    <row r="35" spans="1:7" ht="21" customHeight="1" x14ac:dyDescent="0.3">
      <c r="A35" s="106" t="s">
        <v>311</v>
      </c>
      <c r="B35" s="103">
        <v>22</v>
      </c>
      <c r="C35" s="103">
        <v>22</v>
      </c>
      <c r="D35" s="110">
        <f>C35/B35</f>
        <v>1</v>
      </c>
      <c r="E35" s="184"/>
      <c r="F35" s="185"/>
      <c r="G35" s="185"/>
    </row>
    <row r="36" spans="1:7" ht="10.5" customHeight="1" x14ac:dyDescent="0.25">
      <c r="A36" s="138"/>
      <c r="B36" s="138"/>
      <c r="C36" s="140"/>
      <c r="D36" s="138"/>
    </row>
    <row r="37" spans="1:7" ht="26.25" customHeight="1" x14ac:dyDescent="0.3">
      <c r="A37" s="228" t="s">
        <v>315</v>
      </c>
      <c r="B37" s="229"/>
      <c r="C37" s="229"/>
      <c r="D37" s="229"/>
      <c r="F37" s="173"/>
      <c r="G37" s="174"/>
    </row>
    <row r="38" spans="1:7" s="102" customFormat="1" ht="21" customHeight="1" x14ac:dyDescent="0.25">
      <c r="A38" s="196" t="s">
        <v>316</v>
      </c>
      <c r="B38" s="104" t="s">
        <v>29</v>
      </c>
      <c r="C38" s="104" t="s">
        <v>30</v>
      </c>
      <c r="D38" s="104" t="s">
        <v>31</v>
      </c>
      <c r="F38" s="171"/>
      <c r="G38" s="113"/>
    </row>
    <row r="39" spans="1:7" ht="21" customHeight="1" x14ac:dyDescent="0.25">
      <c r="A39" s="106" t="s">
        <v>136</v>
      </c>
      <c r="B39" s="103">
        <v>39</v>
      </c>
      <c r="C39" s="111">
        <v>37</v>
      </c>
      <c r="D39" s="108">
        <f>C39/B39</f>
        <v>0.94871794871794868</v>
      </c>
      <c r="E39" s="26"/>
      <c r="F39" s="103"/>
      <c r="G39" s="104"/>
    </row>
    <row r="40" spans="1:7" ht="21" customHeight="1" x14ac:dyDescent="0.25">
      <c r="A40" s="106" t="s">
        <v>137</v>
      </c>
      <c r="B40" s="103">
        <v>22</v>
      </c>
      <c r="C40" s="103">
        <v>22</v>
      </c>
      <c r="D40" s="110">
        <f>C40/B40</f>
        <v>1</v>
      </c>
      <c r="E40" s="195"/>
      <c r="F40" s="26"/>
      <c r="G40" s="111"/>
    </row>
    <row r="41" spans="1:7" ht="21" customHeight="1" x14ac:dyDescent="0.3">
      <c r="A41" s="106" t="s">
        <v>139</v>
      </c>
      <c r="B41" s="103">
        <v>77</v>
      </c>
      <c r="C41" s="111">
        <v>67</v>
      </c>
      <c r="D41" s="110">
        <f>C41/B41</f>
        <v>0.87012987012987009</v>
      </c>
      <c r="E41" s="113"/>
      <c r="F41" s="113"/>
      <c r="G41" s="141"/>
    </row>
    <row r="42" spans="1:7" ht="21" customHeight="1" x14ac:dyDescent="0.25">
      <c r="A42" s="106" t="s">
        <v>138</v>
      </c>
      <c r="B42" s="103">
        <v>38</v>
      </c>
      <c r="C42" s="111">
        <v>31</v>
      </c>
      <c r="D42" s="108">
        <f>C42/B42</f>
        <v>0.81578947368421051</v>
      </c>
      <c r="E42" s="182"/>
      <c r="F42" s="20"/>
      <c r="G42" s="20"/>
    </row>
    <row r="43" spans="1:7" ht="21" customHeight="1" x14ac:dyDescent="0.3">
      <c r="A43" s="106" t="s">
        <v>311</v>
      </c>
      <c r="B43" s="103">
        <v>30</v>
      </c>
      <c r="C43" s="103">
        <v>30</v>
      </c>
      <c r="D43" s="110">
        <f>C43/B43</f>
        <v>1</v>
      </c>
      <c r="E43" s="184"/>
      <c r="F43" s="185"/>
      <c r="G43" s="185"/>
    </row>
    <row r="44" spans="1:7" ht="10.5" customHeight="1" x14ac:dyDescent="0.25">
      <c r="A44" s="138"/>
      <c r="B44" s="138"/>
      <c r="C44" s="140"/>
      <c r="D44" s="138"/>
    </row>
  </sheetData>
  <mergeCells count="8">
    <mergeCell ref="A21:D21"/>
    <mergeCell ref="A2:D2"/>
    <mergeCell ref="A29:D29"/>
    <mergeCell ref="A37:D37"/>
    <mergeCell ref="A1:D1"/>
    <mergeCell ref="A3:D3"/>
    <mergeCell ref="A5:D5"/>
    <mergeCell ref="A13:D13"/>
  </mergeCells>
  <pageMargins left="1" right="0" top="0.5" bottom="0.5" header="0.5" footer="0.5"/>
  <pageSetup paperSize="5" scale="10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0" workbookViewId="0">
      <selection activeCell="J17" sqref="J17"/>
    </sheetView>
  </sheetViews>
  <sheetFormatPr defaultRowHeight="15.75" x14ac:dyDescent="0.25"/>
  <cols>
    <col min="1" max="1" width="18.625" style="105" customWidth="1"/>
    <col min="2" max="2" width="10.25" style="105" customWidth="1"/>
    <col min="3" max="3" width="9" style="105" customWidth="1"/>
    <col min="4" max="4" width="14.25" style="105" customWidth="1"/>
    <col min="5" max="5" width="16.375" style="105" hidden="1" customWidth="1"/>
    <col min="6" max="6" width="19.375" style="105" customWidth="1"/>
    <col min="7" max="7" width="1.125" style="105" customWidth="1"/>
    <col min="8" max="8" width="8.5" style="105" customWidth="1"/>
    <col min="9" max="9" width="0.375" style="105" customWidth="1"/>
    <col min="10" max="10" width="7.25" style="105" customWidth="1"/>
    <col min="11" max="11" width="9.125" style="105" customWidth="1"/>
    <col min="12" max="16384" width="9" style="105"/>
  </cols>
  <sheetData>
    <row r="1" spans="1:14" ht="9.75" customHeight="1" x14ac:dyDescent="0.25">
      <c r="A1" s="232"/>
      <c r="B1" s="232"/>
      <c r="C1" s="232"/>
      <c r="D1" s="232"/>
      <c r="E1" s="232"/>
      <c r="F1" s="232"/>
      <c r="G1" s="232"/>
    </row>
    <row r="2" spans="1:14" ht="20.25" customHeight="1" x14ac:dyDescent="0.3">
      <c r="A2" s="231" t="s">
        <v>12</v>
      </c>
      <c r="B2" s="231"/>
      <c r="C2" s="231"/>
      <c r="D2" s="231"/>
      <c r="E2" s="231"/>
      <c r="F2" s="231"/>
      <c r="G2" s="231"/>
      <c r="H2" s="231"/>
      <c r="I2" s="231"/>
    </row>
    <row r="3" spans="1:14" ht="21.75" customHeight="1" x14ac:dyDescent="0.3">
      <c r="A3" s="231" t="s">
        <v>297</v>
      </c>
      <c r="B3" s="231"/>
      <c r="C3" s="231"/>
      <c r="D3" s="231"/>
      <c r="E3" s="231"/>
      <c r="F3" s="231"/>
      <c r="G3" s="231"/>
      <c r="H3" s="231"/>
      <c r="I3" s="231"/>
    </row>
    <row r="4" spans="1:14" ht="19.5" customHeight="1" x14ac:dyDescent="0.3">
      <c r="A4" s="231" t="s">
        <v>9</v>
      </c>
      <c r="B4" s="231"/>
      <c r="C4" s="231"/>
      <c r="D4" s="231"/>
      <c r="E4" s="231"/>
      <c r="F4" s="231"/>
      <c r="G4" s="231"/>
      <c r="H4" s="231"/>
      <c r="I4" s="192"/>
    </row>
    <row r="5" spans="1:14" ht="20.25" customHeight="1" x14ac:dyDescent="0.3">
      <c r="A5" s="230" t="s">
        <v>301</v>
      </c>
      <c r="B5" s="230"/>
      <c r="C5" s="230"/>
      <c r="D5" s="230"/>
      <c r="E5" s="230"/>
      <c r="F5" s="230"/>
      <c r="G5" s="230"/>
      <c r="H5" s="230"/>
    </row>
    <row r="6" spans="1:14" ht="6" customHeight="1" x14ac:dyDescent="0.25">
      <c r="A6" s="138"/>
      <c r="B6" s="139"/>
      <c r="C6" s="140"/>
      <c r="D6" s="138"/>
      <c r="E6" s="138"/>
      <c r="F6" s="138"/>
      <c r="G6" s="138"/>
      <c r="H6" s="138"/>
    </row>
    <row r="7" spans="1:14" ht="25.5" customHeight="1" x14ac:dyDescent="0.25">
      <c r="A7" s="225" t="s">
        <v>206</v>
      </c>
      <c r="B7" s="225"/>
      <c r="C7" s="225"/>
      <c r="D7" s="225"/>
      <c r="E7" s="225"/>
      <c r="F7" s="225"/>
      <c r="G7" s="225"/>
      <c r="H7" s="225"/>
    </row>
    <row r="8" spans="1:14" ht="19.350000000000001" customHeight="1" x14ac:dyDescent="0.25">
      <c r="A8" s="101" t="s">
        <v>28</v>
      </c>
      <c r="B8" s="101" t="s">
        <v>29</v>
      </c>
      <c r="C8" s="101" t="s">
        <v>30</v>
      </c>
      <c r="D8" s="101" t="s">
        <v>31</v>
      </c>
      <c r="E8" s="101" t="s">
        <v>213</v>
      </c>
      <c r="F8" s="102" t="s">
        <v>2</v>
      </c>
      <c r="G8" s="103" t="s">
        <v>0</v>
      </c>
      <c r="H8" s="113">
        <v>34</v>
      </c>
    </row>
    <row r="9" spans="1:14" ht="18.600000000000001" customHeight="1" x14ac:dyDescent="0.25">
      <c r="A9" s="106" t="s">
        <v>41</v>
      </c>
      <c r="B9" s="107">
        <v>34</v>
      </c>
      <c r="C9" s="107">
        <v>33</v>
      </c>
      <c r="D9" s="108">
        <f t="shared" ref="D9:D16" si="0">C9/B9</f>
        <v>0.97058823529411764</v>
      </c>
      <c r="E9" s="144" t="s">
        <v>294</v>
      </c>
      <c r="F9" s="26" t="s">
        <v>18</v>
      </c>
      <c r="G9" s="103" t="s">
        <v>0</v>
      </c>
      <c r="H9" s="104">
        <v>31</v>
      </c>
    </row>
    <row r="10" spans="1:14" ht="18.600000000000001" customHeight="1" x14ac:dyDescent="0.25">
      <c r="A10" s="106" t="s">
        <v>40</v>
      </c>
      <c r="B10" s="107">
        <v>9</v>
      </c>
      <c r="C10" s="107">
        <v>9</v>
      </c>
      <c r="D10" s="110">
        <f t="shared" si="0"/>
        <v>1</v>
      </c>
      <c r="E10" s="144" t="s">
        <v>296</v>
      </c>
      <c r="F10" s="194"/>
      <c r="G10" s="26"/>
      <c r="H10" s="26"/>
    </row>
    <row r="11" spans="1:14" ht="18.600000000000001" customHeight="1" x14ac:dyDescent="0.3">
      <c r="A11" s="106" t="s">
        <v>42</v>
      </c>
      <c r="B11" s="107">
        <v>7</v>
      </c>
      <c r="C11" s="107">
        <v>7</v>
      </c>
      <c r="D11" s="110">
        <f t="shared" si="0"/>
        <v>1</v>
      </c>
      <c r="E11" s="145" t="s">
        <v>274</v>
      </c>
      <c r="F11" s="113" t="s">
        <v>44</v>
      </c>
      <c r="G11" s="113" t="s">
        <v>45</v>
      </c>
      <c r="H11" s="141">
        <f>H9/H8</f>
        <v>0.91176470588235292</v>
      </c>
    </row>
    <row r="12" spans="1:14" ht="18.600000000000001" customHeight="1" x14ac:dyDescent="0.25">
      <c r="A12" s="106" t="s">
        <v>43</v>
      </c>
      <c r="B12" s="109">
        <v>18</v>
      </c>
      <c r="C12" s="109">
        <v>18</v>
      </c>
      <c r="D12" s="110">
        <f t="shared" si="0"/>
        <v>1</v>
      </c>
      <c r="E12" s="145" t="s">
        <v>226</v>
      </c>
      <c r="F12" s="194"/>
      <c r="G12" s="26"/>
      <c r="H12" s="26"/>
      <c r="N12" s="189"/>
    </row>
    <row r="13" spans="1:14" ht="18.600000000000001" customHeight="1" x14ac:dyDescent="0.25">
      <c r="A13" s="106" t="s">
        <v>35</v>
      </c>
      <c r="B13" s="109">
        <v>34</v>
      </c>
      <c r="C13" s="107">
        <v>34</v>
      </c>
      <c r="D13" s="110">
        <f t="shared" si="0"/>
        <v>1</v>
      </c>
      <c r="E13" s="144" t="s">
        <v>279</v>
      </c>
      <c r="F13" s="194"/>
      <c r="G13" s="26"/>
      <c r="H13" s="26"/>
    </row>
    <row r="14" spans="1:14" ht="18.600000000000001" customHeight="1" x14ac:dyDescent="0.25">
      <c r="A14" s="106" t="s">
        <v>36</v>
      </c>
      <c r="B14" s="109">
        <v>34</v>
      </c>
      <c r="C14" s="109">
        <v>32</v>
      </c>
      <c r="D14" s="108">
        <f t="shared" si="0"/>
        <v>0.94117647058823528</v>
      </c>
      <c r="E14" s="144" t="s">
        <v>293</v>
      </c>
      <c r="F14" s="194"/>
      <c r="G14" s="26"/>
      <c r="H14" s="26"/>
    </row>
    <row r="15" spans="1:14" ht="18.600000000000001" customHeight="1" x14ac:dyDescent="0.25">
      <c r="A15" s="142" t="s">
        <v>38</v>
      </c>
      <c r="B15" s="109">
        <v>34</v>
      </c>
      <c r="C15" s="107">
        <v>34</v>
      </c>
      <c r="D15" s="110">
        <f t="shared" si="0"/>
        <v>1</v>
      </c>
      <c r="E15" s="145" t="s">
        <v>217</v>
      </c>
      <c r="F15" s="111"/>
    </row>
    <row r="16" spans="1:14" ht="18.600000000000001" customHeight="1" x14ac:dyDescent="0.25">
      <c r="A16" s="106" t="s">
        <v>298</v>
      </c>
      <c r="B16" s="109">
        <v>34</v>
      </c>
      <c r="C16" s="107">
        <v>34</v>
      </c>
      <c r="D16" s="110">
        <f t="shared" si="0"/>
        <v>1</v>
      </c>
      <c r="E16" s="145" t="s">
        <v>291</v>
      </c>
      <c r="F16" s="111"/>
    </row>
    <row r="17" spans="1:11" ht="9.75" customHeight="1" x14ac:dyDescent="0.25"/>
    <row r="18" spans="1:11" ht="23.25" customHeight="1" x14ac:dyDescent="0.25">
      <c r="A18" s="225" t="s">
        <v>207</v>
      </c>
      <c r="B18" s="225"/>
      <c r="C18" s="225"/>
      <c r="D18" s="225"/>
      <c r="E18" s="225"/>
      <c r="F18" s="225"/>
      <c r="G18" s="225"/>
      <c r="H18" s="225"/>
    </row>
    <row r="19" spans="1:11" ht="19.350000000000001" customHeight="1" x14ac:dyDescent="0.25">
      <c r="A19" s="101" t="s">
        <v>28</v>
      </c>
      <c r="B19" s="101" t="s">
        <v>29</v>
      </c>
      <c r="C19" s="101" t="s">
        <v>30</v>
      </c>
      <c r="D19" s="101" t="s">
        <v>31</v>
      </c>
      <c r="E19" s="101" t="s">
        <v>213</v>
      </c>
      <c r="F19" s="102" t="s">
        <v>302</v>
      </c>
      <c r="G19" s="103" t="s">
        <v>0</v>
      </c>
      <c r="H19" s="113">
        <v>30</v>
      </c>
    </row>
    <row r="20" spans="1:11" ht="18.600000000000001" customHeight="1" x14ac:dyDescent="0.25">
      <c r="A20" s="106" t="s">
        <v>261</v>
      </c>
      <c r="B20" s="107">
        <v>28</v>
      </c>
      <c r="C20" s="107">
        <v>28</v>
      </c>
      <c r="D20" s="110">
        <f t="shared" ref="D20:D27" si="1">C20/B20</f>
        <v>1</v>
      </c>
      <c r="E20" s="144" t="s">
        <v>294</v>
      </c>
      <c r="F20" s="102" t="s">
        <v>2</v>
      </c>
      <c r="G20" s="103" t="s">
        <v>0</v>
      </c>
      <c r="H20" s="104">
        <v>28</v>
      </c>
    </row>
    <row r="21" spans="1:11" ht="18.600000000000001" customHeight="1" x14ac:dyDescent="0.25">
      <c r="A21" s="106" t="s">
        <v>262</v>
      </c>
      <c r="B21" s="107">
        <v>13</v>
      </c>
      <c r="C21" s="107">
        <v>13</v>
      </c>
      <c r="D21" s="110">
        <f t="shared" si="1"/>
        <v>1</v>
      </c>
      <c r="E21" s="144" t="s">
        <v>218</v>
      </c>
      <c r="F21" s="26" t="s">
        <v>18</v>
      </c>
      <c r="G21" s="103" t="s">
        <v>0</v>
      </c>
      <c r="H21" s="153">
        <v>26</v>
      </c>
    </row>
    <row r="22" spans="1:11" ht="18.600000000000001" customHeight="1" x14ac:dyDescent="0.25">
      <c r="A22" s="106" t="s">
        <v>263</v>
      </c>
      <c r="B22" s="107">
        <v>11</v>
      </c>
      <c r="C22" s="107">
        <v>11</v>
      </c>
      <c r="D22" s="110">
        <f t="shared" si="1"/>
        <v>1</v>
      </c>
      <c r="E22" s="145" t="s">
        <v>280</v>
      </c>
      <c r="F22" s="194"/>
      <c r="G22" s="26"/>
    </row>
    <row r="23" spans="1:11" ht="18.600000000000001" customHeight="1" x14ac:dyDescent="0.3">
      <c r="A23" s="106" t="s">
        <v>43</v>
      </c>
      <c r="B23" s="109">
        <v>4</v>
      </c>
      <c r="C23" s="109">
        <v>4</v>
      </c>
      <c r="D23" s="110">
        <f t="shared" si="1"/>
        <v>1</v>
      </c>
      <c r="E23" s="145" t="s">
        <v>215</v>
      </c>
      <c r="F23" s="113" t="s">
        <v>44</v>
      </c>
      <c r="G23" s="113" t="s">
        <v>45</v>
      </c>
      <c r="H23" s="191">
        <f>H21/H20</f>
        <v>0.9285714285714286</v>
      </c>
    </row>
    <row r="24" spans="1:11" ht="18.600000000000001" customHeight="1" x14ac:dyDescent="0.3">
      <c r="A24" s="106" t="s">
        <v>264</v>
      </c>
      <c r="B24" s="109">
        <v>28</v>
      </c>
      <c r="C24" s="107">
        <v>28</v>
      </c>
      <c r="D24" s="110">
        <f t="shared" si="1"/>
        <v>1</v>
      </c>
      <c r="E24" s="144" t="s">
        <v>281</v>
      </c>
      <c r="F24" s="194"/>
      <c r="G24" s="157"/>
      <c r="H24" s="170"/>
    </row>
    <row r="25" spans="1:11" ht="18.600000000000001" customHeight="1" x14ac:dyDescent="0.25">
      <c r="A25" s="106" t="s">
        <v>265</v>
      </c>
      <c r="B25" s="109">
        <v>28</v>
      </c>
      <c r="C25" s="109">
        <v>26</v>
      </c>
      <c r="D25" s="108">
        <f t="shared" si="1"/>
        <v>0.9285714285714286</v>
      </c>
      <c r="E25" s="144" t="s">
        <v>295</v>
      </c>
      <c r="F25" s="194"/>
      <c r="G25" s="26"/>
      <c r="H25" s="26"/>
    </row>
    <row r="26" spans="1:11" ht="18.600000000000001" customHeight="1" x14ac:dyDescent="0.25">
      <c r="A26" s="142" t="s">
        <v>38</v>
      </c>
      <c r="B26" s="109">
        <v>28</v>
      </c>
      <c r="C26" s="109">
        <v>27</v>
      </c>
      <c r="D26" s="108">
        <f t="shared" si="1"/>
        <v>0.9642857142857143</v>
      </c>
      <c r="E26" s="145" t="s">
        <v>240</v>
      </c>
      <c r="F26" s="111"/>
    </row>
    <row r="27" spans="1:11" ht="18.600000000000001" customHeight="1" x14ac:dyDescent="0.25">
      <c r="A27" s="106" t="s">
        <v>303</v>
      </c>
      <c r="B27" s="109">
        <v>28</v>
      </c>
      <c r="C27" s="107">
        <v>28</v>
      </c>
      <c r="D27" s="110">
        <f t="shared" si="1"/>
        <v>1</v>
      </c>
      <c r="E27" s="145" t="s">
        <v>275</v>
      </c>
      <c r="F27" s="111"/>
    </row>
    <row r="28" spans="1:11" ht="10.5" customHeight="1" x14ac:dyDescent="0.25">
      <c r="A28" s="138"/>
      <c r="B28" s="138"/>
      <c r="C28" s="140"/>
      <c r="D28" s="108"/>
      <c r="E28" s="138"/>
      <c r="F28" s="140"/>
      <c r="G28" s="138"/>
      <c r="H28" s="138"/>
    </row>
    <row r="29" spans="1:11" ht="28.5" customHeight="1" x14ac:dyDescent="0.3">
      <c r="A29" s="226" t="s">
        <v>177</v>
      </c>
      <c r="B29" s="226"/>
      <c r="C29" s="226"/>
      <c r="D29" s="226"/>
      <c r="E29" s="226"/>
      <c r="F29" s="226"/>
      <c r="G29" s="226"/>
      <c r="H29" s="226"/>
    </row>
    <row r="30" spans="1:11" ht="21" customHeight="1" x14ac:dyDescent="0.3">
      <c r="A30" s="101" t="s">
        <v>28</v>
      </c>
      <c r="B30" s="101" t="s">
        <v>29</v>
      </c>
      <c r="C30" s="101" t="s">
        <v>30</v>
      </c>
      <c r="D30" s="101" t="s">
        <v>31</v>
      </c>
      <c r="E30" s="101" t="s">
        <v>213</v>
      </c>
      <c r="F30" s="102" t="s">
        <v>2</v>
      </c>
      <c r="G30" s="103" t="s">
        <v>0</v>
      </c>
      <c r="H30" s="193">
        <v>22</v>
      </c>
      <c r="J30" s="107"/>
    </row>
    <row r="31" spans="1:11" ht="21" customHeight="1" x14ac:dyDescent="0.25">
      <c r="A31" s="186" t="s">
        <v>304</v>
      </c>
      <c r="B31" s="103">
        <v>22</v>
      </c>
      <c r="C31" s="111">
        <v>22</v>
      </c>
      <c r="D31" s="108">
        <f t="shared" ref="D31:D34" si="2">C31/B31</f>
        <v>1</v>
      </c>
      <c r="E31" s="144" t="s">
        <v>282</v>
      </c>
      <c r="F31" s="102" t="s">
        <v>18</v>
      </c>
      <c r="G31" s="142" t="s">
        <v>269</v>
      </c>
      <c r="H31" s="104">
        <v>22</v>
      </c>
      <c r="K31" s="142"/>
    </row>
    <row r="32" spans="1:11" ht="21" customHeight="1" x14ac:dyDescent="0.3">
      <c r="A32" s="186" t="s">
        <v>305</v>
      </c>
      <c r="B32" s="103">
        <v>15</v>
      </c>
      <c r="C32" s="103">
        <v>15</v>
      </c>
      <c r="D32" s="110">
        <f t="shared" si="2"/>
        <v>1</v>
      </c>
      <c r="E32" s="144" t="s">
        <v>293</v>
      </c>
      <c r="F32" s="194" t="s">
        <v>44</v>
      </c>
      <c r="G32" s="113" t="s">
        <v>45</v>
      </c>
      <c r="H32" s="150">
        <f>H31/H30</f>
        <v>1</v>
      </c>
      <c r="K32" s="142"/>
    </row>
    <row r="33" spans="1:13" ht="21" customHeight="1" x14ac:dyDescent="0.3">
      <c r="A33" s="186" t="s">
        <v>307</v>
      </c>
      <c r="B33" s="103">
        <v>7</v>
      </c>
      <c r="C33" s="103">
        <v>7</v>
      </c>
      <c r="D33" s="110">
        <f t="shared" si="2"/>
        <v>1</v>
      </c>
      <c r="E33" s="144" t="s">
        <v>284</v>
      </c>
      <c r="F33" s="173"/>
      <c r="G33" s="190"/>
      <c r="H33" s="175"/>
      <c r="K33" s="142"/>
    </row>
    <row r="34" spans="1:13" ht="21" customHeight="1" x14ac:dyDescent="0.35">
      <c r="A34" s="186" t="s">
        <v>306</v>
      </c>
      <c r="B34" s="103">
        <v>22</v>
      </c>
      <c r="C34" s="103">
        <v>20</v>
      </c>
      <c r="D34" s="108">
        <f t="shared" si="2"/>
        <v>0.90909090909090906</v>
      </c>
      <c r="E34" s="144" t="s">
        <v>242</v>
      </c>
      <c r="F34" s="176"/>
      <c r="G34" s="173"/>
      <c r="H34" s="177"/>
      <c r="M34" s="144"/>
    </row>
    <row r="35" spans="1:13" ht="11.25" customHeight="1" x14ac:dyDescent="0.25">
      <c r="A35" s="138"/>
      <c r="B35" s="138"/>
      <c r="C35" s="140"/>
      <c r="D35" s="138"/>
      <c r="E35" s="138"/>
      <c r="F35" s="138"/>
      <c r="G35" s="138"/>
      <c r="H35" s="138"/>
      <c r="I35" s="138"/>
    </row>
    <row r="49" ht="18" customHeight="1" x14ac:dyDescent="0.25"/>
  </sheetData>
  <mergeCells count="8">
    <mergeCell ref="A18:H18"/>
    <mergeCell ref="A29:H29"/>
    <mergeCell ref="A1:G1"/>
    <mergeCell ref="A2:I2"/>
    <mergeCell ref="A3:I3"/>
    <mergeCell ref="A4:H4"/>
    <mergeCell ref="A5:H5"/>
    <mergeCell ref="A7:H7"/>
  </mergeCells>
  <pageMargins left="0.75" right="0" top="0.5" bottom="0.5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Sheet1</vt:lpstr>
      <vt:lpstr>V SS -A 2009 (2)</vt:lpstr>
      <vt:lpstr>III SS-Oct (2)</vt:lpstr>
      <vt:lpstr>I SS-Oct (2)</vt:lpstr>
      <vt:lpstr>V BA-BSC-BCOM-Oct (2)</vt:lpstr>
      <vt:lpstr>II BA-BSC-BCom-Oct (2)</vt:lpstr>
      <vt:lpstr>II ,IV,VISS B.A (2)</vt:lpstr>
      <vt:lpstr>R</vt:lpstr>
      <vt:lpstr>A14</vt:lpstr>
      <vt:lpstr>II, IV &amp; VI BBM (A) (2)</vt:lpstr>
      <vt:lpstr>I-II B.Com. A &amp; B (O)</vt:lpstr>
      <vt:lpstr>II,IV,VI SS BA(A)</vt:lpstr>
      <vt:lpstr>II,IV,VI SS BSc(A)</vt:lpstr>
      <vt:lpstr>II, IV &amp; VI B.Com (A) </vt:lpstr>
      <vt:lpstr>II,IV &amp; VI BCA (A)</vt:lpstr>
      <vt:lpstr>I,III,VSS BA(O)</vt:lpstr>
      <vt:lpstr>I,III,VSS BSc(O)</vt:lpstr>
      <vt:lpstr>I, III &amp; V B.Com (A) </vt:lpstr>
      <vt:lpstr>I, III &amp; V BBM (A)</vt:lpstr>
      <vt:lpstr>I,III &amp; V BCA (O)</vt:lpstr>
      <vt:lpstr>IV SS (AYISH)</vt:lpstr>
      <vt:lpstr>I SS-Oct </vt:lpstr>
      <vt:lpstr>Degree-07</vt:lpstr>
      <vt:lpstr>II SS BBM</vt:lpstr>
      <vt:lpstr>Sheet5</vt:lpstr>
      <vt:lpstr>Sheet2</vt:lpstr>
      <vt:lpstr>Sheet6</vt:lpstr>
      <vt:lpstr>III SS Oct</vt:lpstr>
      <vt:lpstr>Sheet4</vt:lpstr>
      <vt:lpstr>Sheet3</vt:lpstr>
      <vt:lpstr>Oct-BBM</vt:lpstr>
      <vt:lpstr>P.G.D.C.A.</vt:lpstr>
    </vt:vector>
  </TitlesOfParts>
  <Company>GDC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GDC</dc:creator>
  <cp:lastModifiedBy>pc-7</cp:lastModifiedBy>
  <cp:lastPrinted>2018-04-13T03:37:28Z</cp:lastPrinted>
  <dcterms:created xsi:type="dcterms:W3CDTF">2001-06-20T05:07:51Z</dcterms:created>
  <dcterms:modified xsi:type="dcterms:W3CDTF">2019-11-20T06:46:22Z</dcterms:modified>
</cp:coreProperties>
</file>